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kvokackova\OneDrive - Úrad vlády Slovenskej republiky\Pracovná plocha\"/>
    </mc:Choice>
  </mc:AlternateContent>
  <xr:revisionPtr revIDLastSave="0" documentId="13_ncr:1_{C38D2E6A-9041-4675-8DC2-255704379109}" xr6:coauthVersionLast="47" xr6:coauthVersionMax="47" xr10:uidLastSave="{00000000-0000-0000-0000-000000000000}"/>
  <bookViews>
    <workbookView xWindow="-120" yWindow="-120" windowWidth="29040" windowHeight="15840" xr2:uid="{00000000-000D-0000-FFFF-FFFF00000000}"/>
  </bookViews>
  <sheets>
    <sheet name="Výzvy" sheetId="2" r:id="rId1"/>
    <sheet name="NP" sheetId="3" r:id="rId2"/>
  </sheets>
  <definedNames>
    <definedName name="_Toc158797913" localSheetId="0">Výzvy!$A$22</definedName>
    <definedName name="_Toc158797998" localSheetId="0">Výzvy!$A$76</definedName>
    <definedName name="_Toc174347624" localSheetId="0">Výzvy!$A$84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3" l="1"/>
  <c r="L41" i="2"/>
  <c r="L25" i="2"/>
  <c r="L26" i="2"/>
  <c r="L15" i="2"/>
  <c r="L13" i="2"/>
  <c r="L11" i="2"/>
  <c r="N14" i="2"/>
  <c r="K6" i="2"/>
  <c r="L2" i="2"/>
  <c r="L21" i="2"/>
  <c r="L19" i="2"/>
  <c r="L22" i="2"/>
  <c r="N4" i="2"/>
  <c r="L18" i="2"/>
  <c r="L17" i="2"/>
  <c r="L14" i="2"/>
  <c r="L35" i="2"/>
  <c r="K73" i="2"/>
  <c r="K49" i="2"/>
  <c r="L8" i="2"/>
  <c r="L75" i="2"/>
  <c r="L51" i="2"/>
  <c r="L53" i="2"/>
  <c r="L48" i="2"/>
  <c r="L72" i="2"/>
  <c r="L5" i="2"/>
  <c r="L4" i="2"/>
  <c r="L28" i="2"/>
  <c r="L64" i="2"/>
  <c r="L79" i="2"/>
  <c r="L29" i="2"/>
  <c r="L33" i="2"/>
  <c r="L69" i="2"/>
  <c r="L82" i="2"/>
  <c r="L24" i="2"/>
  <c r="L36" i="2"/>
  <c r="L66" i="2"/>
  <c r="L30" i="2"/>
  <c r="L65" i="2"/>
  <c r="L80" i="2"/>
  <c r="L54" i="2"/>
  <c r="L83" i="2"/>
  <c r="L34" i="2"/>
  <c r="L45" i="2"/>
  <c r="L39" i="2"/>
  <c r="L68" i="2"/>
  <c r="L81" i="2"/>
  <c r="L67" i="2"/>
  <c r="L70" i="2"/>
  <c r="L84" i="2"/>
  <c r="L31" i="2"/>
  <c r="L44" i="2"/>
  <c r="L43" i="2"/>
  <c r="L40" i="2"/>
  <c r="L71" i="2"/>
  <c r="L3" i="2"/>
  <c r="L63" i="2"/>
  <c r="L77" i="2"/>
  <c r="L61" i="2"/>
  <c r="L56" i="2"/>
  <c r="L57" i="2"/>
  <c r="L59" i="2"/>
  <c r="L62" i="2"/>
  <c r="L60" i="2"/>
  <c r="L20" i="2"/>
  <c r="L47" i="2"/>
  <c r="L58" i="2"/>
  <c r="L6" i="3"/>
  <c r="L10" i="3"/>
  <c r="L11" i="3"/>
  <c r="I6" i="3"/>
  <c r="I11" i="3"/>
  <c r="Q76" i="2"/>
  <c r="Q52" i="2"/>
  <c r="Q2" i="2"/>
  <c r="Q3" i="2"/>
  <c r="Q4" i="2"/>
  <c r="Q5" i="2"/>
  <c r="Q9" i="2"/>
  <c r="Q14" i="2"/>
  <c r="Q21" i="2"/>
  <c r="Q22" i="2"/>
  <c r="Q23" i="2"/>
  <c r="Q24" i="2"/>
  <c r="Q27" i="2"/>
  <c r="Q28" i="2"/>
  <c r="Q29" i="2"/>
  <c r="Q30" i="2"/>
  <c r="Q36" i="2"/>
  <c r="Q37" i="2"/>
  <c r="Q39" i="2"/>
  <c r="Q43" i="2"/>
  <c r="Q34" i="2"/>
  <c r="Q65" i="2"/>
  <c r="Q68" i="2"/>
  <c r="Q80" i="2"/>
  <c r="Q81" i="2"/>
  <c r="Q83" i="2"/>
  <c r="N54" i="2"/>
  <c r="N65" i="2"/>
  <c r="N67" i="2"/>
  <c r="N68" i="2"/>
  <c r="N80" i="2"/>
  <c r="N81" i="2"/>
  <c r="N83" i="2"/>
  <c r="N53" i="2"/>
  <c r="N34" i="2"/>
  <c r="N43" i="2"/>
  <c r="N36" i="2"/>
  <c r="N37" i="2"/>
  <c r="N39" i="2"/>
  <c r="N24" i="2"/>
  <c r="N27" i="2"/>
  <c r="N28" i="2"/>
  <c r="N29" i="2"/>
  <c r="N30" i="2"/>
  <c r="N21" i="2"/>
  <c r="N22" i="2"/>
  <c r="N23" i="2"/>
  <c r="N3" i="2"/>
  <c r="N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Veľký Filip</author>
    <author>Kvokačková Barbora</author>
  </authors>
  <commentList>
    <comment ref="K6" authorId="0" shapeId="0" xr:uid="{7E81127B-8FF6-4099-A2BC-0EF68151EB44}">
      <text>
        <r>
          <rPr>
            <sz val="9"/>
            <color rgb="FF000000"/>
            <rFont val="Source Sans Pro"/>
            <family val="2"/>
          </rPr>
          <t>Prostriedky na štipendiá a cestovné granty: 2,6 mil. eur
Zároveň sa predpokladá navýšenie rozpočtu programu o cca. 750 tis. eur zo zdrojov Národnej stratégie výskumu, vývoja a inovácií 2030.</t>
        </r>
      </text>
    </comment>
    <comment ref="O6" authorId="0" shapeId="0" xr:uid="{1A8F7B59-4368-4746-82A0-056560AB3DB1}">
      <text>
        <r>
          <rPr>
            <sz val="9"/>
            <color rgb="FF000000"/>
            <rFont val="Source Sans Pro"/>
            <family val="2"/>
          </rPr>
          <t>Systém na podávanie žiadostí sa otvára v zmysle podmienok programu najneskôr
6 týždňov pred stanovenou uzávierkou, teda: marec 2024, september 2024.</t>
        </r>
      </text>
    </comment>
    <comment ref="R6" authorId="0" shapeId="0" xr:uid="{1814C163-E939-4F06-8F55-21BD41A8E077}">
      <text>
        <r>
          <rPr>
            <sz val="9"/>
            <color rgb="FF000000"/>
            <rFont val="Source Sans Pro"/>
            <family val="2"/>
          </rPr>
          <t>30. apríl 2024
31. október 2024</t>
        </r>
      </text>
    </comment>
    <comment ref="K7" authorId="0" shapeId="0" xr:uid="{2FEB8F3F-7666-4D05-8DDA-D44204F51207}">
      <text>
        <r>
          <rPr>
            <sz val="9"/>
            <color rgb="FF000000"/>
            <rFont val="Source Sans Pro"/>
            <family val="2"/>
          </rPr>
          <t>cca 403 tis. eur/rok (prostriedky na štipendiá a cestovné granty)</t>
        </r>
      </text>
    </comment>
    <comment ref="O7" authorId="0" shapeId="0" xr:uid="{A3F29915-34C5-4E54-9A65-0E756BF5188B}">
      <text>
        <r>
          <rPr>
            <sz val="9"/>
            <color rgb="FF000000"/>
            <rFont val="Source Sans Pro"/>
            <family val="2"/>
          </rPr>
          <t>N/A
Systém na podávanie žiadostí o štipendium na nasledujúci akademický rok otvára
Centrálna kancelária CEEPUS vo Viedni spravidla v máji; systém na podávanie žiadostí o vytvorenie sietí na nasledujúci akademický rok otvára Centrálna kancelária CEEPUS vo Viedni spravidla v októbri.</t>
        </r>
      </text>
    </comment>
    <comment ref="R7" authorId="0" shapeId="0" xr:uid="{BB50A4EC-45BB-461F-B411-6C5AC74A6AC3}">
      <text>
        <r>
          <rPr>
            <sz val="9"/>
            <color rgb="FF000000"/>
            <rFont val="Source Sans Pro"/>
            <family val="2"/>
          </rPr>
          <t>Pre predkladanie žiadostí na vytvorenie sietí: 15. január 2024.
Pre predkladanie žiadostí o štipendium: priebežne počas akademického roka (niektoré krajiny môžu aplikovať cut-off dates pre pobyty v zimnom a v letnom semestri).</t>
        </r>
      </text>
    </comment>
    <comment ref="K8" authorId="0" shapeId="0" xr:uid="{A898F5FA-AE30-49E2-8096-55EB4D84B702}">
      <text>
        <r>
          <rPr>
            <sz val="9"/>
            <color rgb="FF000000"/>
            <rFont val="Source Sans Pro"/>
            <family val="2"/>
          </rPr>
          <t>Prostriedky na program Akcia Rakúsko – Slovensko ako celok: 121 tis. eur/rok zo ŠR SR,
(v rovnakej výške prispieva na program aj Rakúska republika)</t>
        </r>
      </text>
    </comment>
    <comment ref="M8" authorId="0" shapeId="0" xr:uid="{D7F088DE-3F93-4A66-B56B-37B0F7F74E25}">
      <text>
        <r>
          <rPr>
            <sz val="9"/>
            <color rgb="FF000000"/>
            <rFont val="Source Sans Pro"/>
            <family val="2"/>
          </rPr>
          <t>Pri štipendiách: N/A.
Pri kooperačných projektoch v závislosti od typu projektu max. 6 000 (jednoročné iniciatívne projekty) až 30 000 € (trojročné projekty cielenej podpory).
Výšky štipendií a projektovej podpory určuje Riadiace grémium Akcie Rakúsko –
Slovensko ako medzinárodný orgán programu.</t>
        </r>
      </text>
    </comment>
    <comment ref="O8" authorId="0" shapeId="0" xr:uid="{A5EEDF81-5773-49D1-AA84-0EC09306B45C}">
      <text>
        <r>
          <rPr>
            <sz val="9"/>
            <color rgb="FF000000"/>
            <rFont val="Source Sans Pro"/>
            <family val="2"/>
          </rPr>
          <t>Systém na podávanie žiadostí sa otvára spravidla 6 – 8 týždňov pred stanovenou
uzávierkou.</t>
        </r>
      </text>
    </comment>
    <comment ref="R8" authorId="0" shapeId="0" xr:uid="{5295DAAB-4713-4A76-B1FA-83E5B8B1D1A8}">
      <text>
        <r>
          <rPr>
            <sz val="9"/>
            <color rgb="FF000000"/>
            <rFont val="Source Sans Pro"/>
            <family val="2"/>
          </rPr>
          <t>Štipendiá: 15. marec a 15. október 2024.
Projekty: 15. marec, 15. máj a 15. október 2024.</t>
        </r>
      </text>
    </comment>
    <comment ref="O9" authorId="0" shapeId="0" xr:uid="{B52326F5-D63D-4172-B886-4A4A19468CED}">
      <text>
        <r>
          <rPr>
            <sz val="9"/>
            <color rgb="FF000000"/>
            <rFont val="Source Sans Pro"/>
            <family val="2"/>
          </rPr>
          <t>Priebežne (každý rok, t. j. 2024, 2025 a 2026), spravidla september, ktorý
predchádza príslušnému akademickému roku mobility.</t>
        </r>
      </text>
    </comment>
    <comment ref="R9" authorId="0" shapeId="0" xr:uid="{A982AE5A-580D-424F-B2C9-1C96FB4EB90F}">
      <text>
        <r>
          <rPr>
            <sz val="9"/>
            <color rgb="FF000000"/>
            <rFont val="Source Sans Pro"/>
            <family val="2"/>
          </rPr>
          <t>Priebežne (každý rok, t. j. 2024, 2025 a 2026), spravidla november, ktorý predchádza príslušnému akademickému roku mobility.</t>
        </r>
      </text>
    </comment>
    <comment ref="K11" authorId="0" shapeId="0" xr:uid="{D78B2FA7-D156-42ED-BEB4-DB6EDCCC5564}">
      <text>
        <r>
          <rPr>
            <sz val="9"/>
            <color rgb="FF000000"/>
            <rFont val="Source Sans Pro"/>
            <family val="2"/>
          </rPr>
          <t>EFRR 25,5 mil. eur, ŠR v závislosti od typu žiadateľov/prijímateľov</t>
        </r>
      </text>
    </comment>
    <comment ref="R11" authorId="0" shapeId="0" xr:uid="{151CD9A7-FE4E-437C-8D77-AAAE554F445E}">
      <text>
        <r>
          <rPr>
            <sz val="9"/>
            <color rgb="FF000000"/>
            <rFont val="Source Sans Pro"/>
            <family val="2"/>
          </rPr>
          <t>otvorená výzva (do vyčerpania alokácie, najneskôr 6 mesiacov od vyhlásenia)</t>
        </r>
      </text>
    </comment>
    <comment ref="K12" authorId="1" shapeId="0" xr:uid="{8CB38D63-1A52-4FE6-A166-E8FD52B27D75}">
      <text>
        <r>
          <rPr>
            <sz val="9"/>
            <color indexed="81"/>
            <rFont val="Source Sans Pro"/>
            <family val="2"/>
          </rPr>
          <t>EFRR 27 mil. eur, ŠR v závislosti od typu žiadateľov/prijímateľov</t>
        </r>
      </text>
    </comment>
    <comment ref="M12" authorId="1" shapeId="0" xr:uid="{CE36AAE9-AA42-4470-8843-DA0E9470C68A}">
      <text>
        <r>
          <rPr>
            <sz val="9"/>
            <color indexed="81"/>
            <rFont val="Source Sans Pro"/>
            <family val="2"/>
          </rPr>
          <t>určená pôvodnou žiadosťou v rámci výzvy POO</t>
        </r>
      </text>
    </comment>
    <comment ref="R12" authorId="1" shapeId="0" xr:uid="{AD1C8741-EB2F-4843-9233-3F938C723732}">
      <text>
        <r>
          <rPr>
            <sz val="9"/>
            <color indexed="81"/>
            <rFont val="Source Sans Pro"/>
            <family val="2"/>
          </rPr>
          <t xml:space="preserve">otvorená výzva – uzavretie 3 mesiace po vyhlásení výzvy </t>
        </r>
      </text>
    </comment>
    <comment ref="K13" authorId="1" shapeId="0" xr:uid="{C2426984-3144-460B-A111-294607607FE1}">
      <text>
        <r>
          <rPr>
            <sz val="9"/>
            <color indexed="81"/>
            <rFont val="Source Sans Pro"/>
            <family val="2"/>
          </rPr>
          <t>EFRR 20 mil. eur, ŠR v závislosti od typu žiadateľov/prijímateľov/partnerov</t>
        </r>
      </text>
    </comment>
    <comment ref="U13" authorId="1" shapeId="0" xr:uid="{D75DAB95-F4DB-4E6D-83AD-B1F9E78AF6C3}">
      <text>
        <r>
          <rPr>
            <sz val="9"/>
            <color indexed="81"/>
            <rFont val="Segoe UI"/>
            <family val="2"/>
            <charset val="238"/>
          </rPr>
          <t xml:space="preserve">možnosť priameho partnerstva bude určená výzvou a bude výsledkom diskusie pracovnej skupiny domény Zdravá spoločnosť </t>
        </r>
      </text>
    </comment>
    <comment ref="K15" authorId="1" shapeId="0" xr:uid="{68247362-3CFF-407A-87E3-70D61C502E88}">
      <text>
        <r>
          <rPr>
            <sz val="9"/>
            <color indexed="81"/>
            <rFont val="Source Sans Pro"/>
            <family val="2"/>
          </rPr>
          <t>EFRR 8,5 mil. eur, ŠR v závislosti od typu žiadateľov/prijímateľov</t>
        </r>
      </text>
    </comment>
    <comment ref="R15" authorId="0" shapeId="0" xr:uid="{29460B95-2D76-42C3-AA75-EA31D91AE882}">
      <text>
        <r>
          <rPr>
            <sz val="9"/>
            <color rgb="FF000000"/>
            <rFont val="Source Sans Pro"/>
            <family val="2"/>
          </rPr>
          <t>Do vyčerpania finančných prostriedkov, alebo do 31. 12. 2024 podľa toho, ktorá skutočnosť nastane skôr.</t>
        </r>
      </text>
    </comment>
    <comment ref="K16" authorId="1" shapeId="0" xr:uid="{9AB0CD5A-B9F7-4BD3-BFD8-57999B83B8F4}">
      <text>
        <r>
          <rPr>
            <sz val="9"/>
            <color indexed="81"/>
            <rFont val="Source Sans Pro"/>
            <family val="2"/>
          </rPr>
          <t>A) 4 mil. eur B) 26 mil. eur</t>
        </r>
      </text>
    </comment>
    <comment ref="M20" authorId="0" shapeId="0" xr:uid="{D058C403-63C5-4210-964E-6C35F4025592}">
      <text>
        <r>
          <rPr>
            <sz val="9"/>
            <color rgb="FF000000"/>
            <rFont val="Source Sans Pro"/>
            <family val="2"/>
          </rPr>
          <t>10 000 eur/12 500 eur/ 15 000 eur/ 17 500 eur</t>
        </r>
      </text>
    </comment>
    <comment ref="M23" authorId="0" shapeId="0" xr:uid="{42203BA5-FFD9-4788-A6A3-2D54E2D273E0}">
      <text>
        <r>
          <rPr>
            <sz val="9"/>
            <color rgb="FF000000"/>
            <rFont val="Source Sans Pro"/>
            <family val="2"/>
          </rPr>
          <t>40 – 100 % oprávnených výdavkov (podľa typu účastníka)</t>
        </r>
      </text>
    </comment>
    <comment ref="O24" authorId="0" shapeId="0" xr:uid="{2FD6851C-CEE9-4B1A-A631-371A1C07A197}">
      <text>
        <r>
          <rPr>
            <sz val="9"/>
            <color rgb="FF000000"/>
            <rFont val="Source Sans Pro"/>
            <family val="2"/>
          </rPr>
          <t>1Q 2024 (výzva č. 6), 3Q 2024 (výzva č. 7)</t>
        </r>
      </text>
    </comment>
    <comment ref="R24" authorId="0" shapeId="0" xr:uid="{374544F3-E0DE-4636-B2A3-AC3037EE5E8C}">
      <text>
        <r>
          <rPr>
            <sz val="9"/>
            <color rgb="FF000000"/>
            <rFont val="Source Sans Pro"/>
            <family val="2"/>
          </rPr>
          <t>2Q 2024 (výzva č. 6), 4Q 2024 (výzva č. 7)</t>
        </r>
      </text>
    </comment>
    <comment ref="K25" authorId="0" shapeId="0" xr:uid="{55647CEE-80D2-451F-B7A4-DA129FC8076A}">
      <text>
        <r>
          <rPr>
            <sz val="9"/>
            <color rgb="FF000000"/>
            <rFont val="Source Sans Pro"/>
            <family val="2"/>
          </rPr>
          <t xml:space="preserve">EFRR 150 mil. eur  112,55 mil. eur 
ŠR v závislosti od typu žiadateľov/prijímateľov </t>
        </r>
      </text>
    </comment>
    <comment ref="R25" authorId="1" shapeId="0" xr:uid="{07D83E5A-7D78-4F23-A5F1-58377CF57E6C}">
      <text>
        <r>
          <rPr>
            <sz val="9"/>
            <color indexed="81"/>
            <rFont val="Source Sans Pro"/>
            <family val="2"/>
          </rPr>
          <t>uzavretá výzva</t>
        </r>
      </text>
    </comment>
    <comment ref="M27" authorId="0" shapeId="0" xr:uid="{BF976D0A-ABF1-4B9C-A99E-0975F141DCFD}">
      <text>
        <r>
          <rPr>
            <sz val="9"/>
            <color rgb="FF000000"/>
            <rFont val="Source Sans Pro"/>
            <family val="2"/>
          </rPr>
          <t>do výšky preukázanej spolupráce</t>
        </r>
      </text>
    </comment>
    <comment ref="R31" authorId="0" shapeId="0" xr:uid="{BB252818-2FC4-458B-974F-AC444D352E05}">
      <text>
        <r>
          <rPr>
            <sz val="9"/>
            <color rgb="FF000000"/>
            <rFont val="Source Sans Pro"/>
            <family val="2"/>
          </rPr>
          <t>Do vyčerpania alokácie, resp. na základe rozhodnutia poskytovateľa z dôvodu nedostatočného záujmu zo strany potenciálnych žiadateľov</t>
        </r>
        <r>
          <rPr>
            <sz val="10"/>
            <color rgb="FF000000"/>
            <rFont val="Times New Roman"/>
            <charset val="204"/>
          </rPr>
          <t>.</t>
        </r>
      </text>
    </comment>
    <comment ref="K32" authorId="0" shapeId="0" xr:uid="{0DB06AC0-6974-475E-90BD-4F864B255A69}">
      <text>
        <r>
          <rPr>
            <sz val="9"/>
            <color rgb="FF000000"/>
            <rFont val="Source Sans Pro"/>
            <family val="2"/>
          </rPr>
          <t>EFRR 10 mil. eur
ŠR v závislosti od typu žiadateľov/prijímateľov</t>
        </r>
      </text>
    </comment>
    <comment ref="Q32" authorId="1" shapeId="0" xr:uid="{CD8A05A5-F41B-4680-B554-C270E251D701}">
      <text>
        <r>
          <rPr>
            <sz val="9"/>
            <color indexed="81"/>
            <rFont val="Segoe UI"/>
            <family val="2"/>
            <charset val="238"/>
          </rPr>
          <t xml:space="preserve">otvorená výzva (do vyčerpania alokácie, najneskôr 6 mesiacov od vyhlásenia) </t>
        </r>
      </text>
    </comment>
    <comment ref="R32" authorId="0" shapeId="0" xr:uid="{4B8609AC-1C2E-4C7A-9BEA-C34AD3D77BDB}">
      <text>
        <r>
          <rPr>
            <sz val="9"/>
            <color rgb="FF000000"/>
            <rFont val="Source Sans Pro"/>
            <family val="2"/>
          </rPr>
          <t>otvorená výzva (do vyčerpania alokácie, najneskôr 6 mesiacov od vyhlásenia)</t>
        </r>
      </text>
    </comment>
    <comment ref="O35" authorId="1" shapeId="0" xr:uid="{8E7D394D-DF6A-4790-A286-1E5539907967}">
      <text>
        <r>
          <rPr>
            <sz val="9"/>
            <color indexed="81"/>
            <rFont val="Segoe UI"/>
            <family val="2"/>
            <charset val="238"/>
          </rPr>
          <t xml:space="preserve">2024 - 2025 </t>
        </r>
      </text>
    </comment>
    <comment ref="R35" authorId="1" shapeId="0" xr:uid="{35B2C0A3-AAEB-4165-8C36-D68CB5CF8AA7}">
      <text>
        <r>
          <rPr>
            <sz val="9"/>
            <color indexed="81"/>
            <rFont val="Segoe UI"/>
            <family val="2"/>
            <charset val="238"/>
          </rPr>
          <t>2024 - 2025</t>
        </r>
      </text>
    </comment>
    <comment ref="M37" authorId="0" shapeId="0" xr:uid="{5CB61C2A-AD4B-4D1B-A2BE-43AB7CE9E5F5}">
      <text>
        <r>
          <rPr>
            <sz val="9"/>
            <color rgb="FF000000"/>
            <rFont val="Source Sans Pro"/>
            <family val="2"/>
          </rPr>
          <t>intenzita pomoci podľa regiónu</t>
        </r>
      </text>
    </comment>
    <comment ref="K38" authorId="0" shapeId="0" xr:uid="{42E5709E-922A-4C02-BD41-5196A72E8E24}">
      <text>
        <r>
          <rPr>
            <sz val="9"/>
            <color rgb="FF000000"/>
            <rFont val="Source Sans Pro"/>
            <family val="2"/>
          </rPr>
          <t>bez obmedzenia, podľa možností štátneho rozpočtu</t>
        </r>
      </text>
    </comment>
    <comment ref="M38" authorId="0" shapeId="0" xr:uid="{AB3657E3-6636-4C44-B4F1-1C6766355BED}">
      <text>
        <r>
          <rPr>
            <sz val="9"/>
            <color rgb="FF000000"/>
            <rFont val="Source Sans Pro"/>
            <family val="2"/>
          </rPr>
          <t>intenzita pomoci podľa regiónu</t>
        </r>
      </text>
    </comment>
    <comment ref="O38" authorId="0" shapeId="0" xr:uid="{053FF1C2-CD6C-42AC-967B-2595B817B5AC}">
      <text>
        <r>
          <rPr>
            <sz val="9"/>
            <color rgb="FF000000"/>
            <rFont val="Source Sans Pro"/>
            <family val="2"/>
          </rPr>
          <t>otvorená schéma</t>
        </r>
      </text>
    </comment>
    <comment ref="K41" authorId="0" shapeId="0" xr:uid="{F1824FCC-3612-47B3-9E1F-FF7DDEAB64B6}">
      <text>
        <r>
          <rPr>
            <sz val="9"/>
            <color rgb="FF000000"/>
            <rFont val="Source Sans Pro"/>
            <family val="2"/>
          </rPr>
          <t xml:space="preserve">EFRR 50 mil. eur, ŠR v závislosti od typu žiadateľov/prijímateľov
</t>
        </r>
      </text>
    </comment>
    <comment ref="R41" authorId="0" shapeId="0" xr:uid="{61D2E509-3F20-4496-978E-58C0A7991A31}">
      <text>
        <r>
          <rPr>
            <sz val="9"/>
            <color rgb="FF000000"/>
            <rFont val="Source Sans Pro"/>
            <family val="2"/>
          </rPr>
          <t xml:space="preserve"> 3 mesiace po vyhlásení výzvy</t>
        </r>
      </text>
    </comment>
    <comment ref="M42" authorId="0" shapeId="0" xr:uid="{ADFCD0BB-8169-4B65-B437-6B963DABA982}">
      <text>
        <r>
          <rPr>
            <sz val="9"/>
            <color rgb="FF000000"/>
            <rFont val="Source Sans Pro"/>
            <family val="2"/>
          </rPr>
          <t>Nesmie presiahnuť hodnotu vymedzenú v rámci predmetného IPCEI projektu.</t>
        </r>
      </text>
    </comment>
    <comment ref="K49" authorId="0" shapeId="0" xr:uid="{FCD26C35-9131-4D13-B443-D7F919E755A9}">
      <text>
        <r>
          <rPr>
            <sz val="9"/>
            <color rgb="FF000000"/>
            <rFont val="Source Sans Pro"/>
            <family val="2"/>
          </rPr>
          <t>Prostriedky na štipendiá a cestovné granty: 2,6 mil. eur
Zároveň sa predpokladá navýšenie rozpočtu programu o cca. 750 tis. eur zo zdrojov Národnej stratégie výskumu, vývoja a inovácií 2030.</t>
        </r>
      </text>
    </comment>
    <comment ref="O49" authorId="0" shapeId="0" xr:uid="{BFF11AB1-44B4-419F-9DEB-63997AA94852}">
      <text>
        <r>
          <rPr>
            <sz val="9"/>
            <color rgb="FF000000"/>
            <rFont val="Source Sans Pro"/>
            <family val="2"/>
          </rPr>
          <t>Systém na podávanie žiadostí sa otvára v zmysle podmienok programu najneskôr
6 týždňov pred stanovenou uzávierkou, teda: marec 2025, september 2025.</t>
        </r>
      </text>
    </comment>
    <comment ref="O50" authorId="0" shapeId="0" xr:uid="{3B9B1919-2AE2-488F-9947-34AB565D7337}">
      <text>
        <r>
          <rPr>
            <sz val="9"/>
            <color rgb="FF000000"/>
            <rFont val="Source Sans Pro"/>
            <family val="2"/>
          </rPr>
          <t>N/A
Systém na podávanie žiadostí o štipendium na nasledujúci akademický rok otvára Centrálna kancelária CEEPUS vo Viedni spravidla v máji; systém na podávanie žiadostí o vytvorenie sietí na nasledujúci akademický rok otvára Centrálna kancelária CEEPUS vo Viedni spravidla v októbri.</t>
        </r>
      </text>
    </comment>
    <comment ref="R50" authorId="0" shapeId="0" xr:uid="{F13901CF-1484-4842-84B5-2D38A1CDDF49}">
      <text>
        <r>
          <rPr>
            <sz val="9"/>
            <color rgb="FF000000"/>
            <rFont val="Source Sans Pro"/>
            <family val="2"/>
          </rPr>
          <t>Pre predkladanie žiadostí na vytvorenie sietí: 15. január 2025.
Pre predkladanie žiadostí o štipendium: priebežne počas akademického roka (niektoré krajiny môžu aplikovať cut-off dates pre pobyty v zimnom a v letnom semestri).</t>
        </r>
      </text>
    </comment>
    <comment ref="K51" authorId="0" shapeId="0" xr:uid="{AB02F01D-6939-40CD-92FF-B1D41B03D8D5}">
      <text>
        <r>
          <rPr>
            <sz val="9"/>
            <color rgb="FF000000"/>
            <rFont val="Source Sans Pro"/>
            <family val="2"/>
          </rPr>
          <t>Prostriedky na program Akcia Rakúsko – Slovensko ako celok: 121 tis. eur/rok zo ŠR SR,
(v rovnakej výške prispieva na program aj Rakúska republika)</t>
        </r>
      </text>
    </comment>
    <comment ref="M51" authorId="0" shapeId="0" xr:uid="{1922589A-1AAB-4A7F-B2AD-4C1512A005F4}">
      <text>
        <r>
          <rPr>
            <sz val="9"/>
            <color rgb="FF000000"/>
            <rFont val="Source Sans Pro"/>
            <family val="2"/>
          </rPr>
          <t>Pri štipendiách: N/A.
Pri kooperačných projektoch v závislosti od typu projektu max. 6 000 (jednoročné iniciatívne projekty) až 30 000 € (trojročné projekty cielenej podpory).
Výšky štipendií a projektovej podpory určuje Riadiace grémium Akcie Rakúsko –
Slovensko ako medzinárodný orgán programu.</t>
        </r>
      </text>
    </comment>
    <comment ref="O51" authorId="0" shapeId="0" xr:uid="{EFA383A8-26C9-4676-830F-2440BC57C6B1}">
      <text>
        <r>
          <rPr>
            <sz val="9"/>
            <color rgb="FF000000"/>
            <rFont val="Source Sans Pro"/>
            <family val="2"/>
          </rPr>
          <t>Systém na podávanie žiadostí sa otvára spravidla 6 – 8 týždňov pred stanovenou
uzávierkou.</t>
        </r>
      </text>
    </comment>
    <comment ref="R51" authorId="0" shapeId="0" xr:uid="{C609A4E5-F376-46C9-B432-6FAE2D298A7B}">
      <text>
        <r>
          <rPr>
            <sz val="9"/>
            <color rgb="FF000000"/>
            <rFont val="Source Sans Pro"/>
            <family val="2"/>
          </rPr>
          <t>Štipendiá: 15. marec a 15. október 2025.
Projekty: 15. marec, 15. máj a 15. október 2025.
Poznámka: Aktuálne programové obdobie programu Akcia Rakúsko – Slovensko končí v roku 2025, očakáva sa však jeho pokračovanie (to sa však musí potvrdiť na Zasadnutí zmiešanej rakúsko-slovenskej komisie, čo by malo byť v priebehu roka 2024, najneskôr však 2025).</t>
        </r>
      </text>
    </comment>
    <comment ref="O52" authorId="0" shapeId="0" xr:uid="{E6D2A45D-DB6A-400A-A6A4-3C8F05AC8C4D}">
      <text>
        <r>
          <rPr>
            <sz val="9"/>
            <color rgb="FF000000"/>
            <rFont val="Source Sans Pro"/>
            <family val="2"/>
          </rPr>
          <t>Priebežne (každý rok, t. j. 2024, 2025 a 2026), spravidla september, ktorý
predchádza príslušnému akademickému roku mobility.</t>
        </r>
      </text>
    </comment>
    <comment ref="R52" authorId="0" shapeId="0" xr:uid="{9F474E32-9F7D-4568-B113-223341FBD8D9}">
      <text>
        <r>
          <rPr>
            <sz val="9"/>
            <color rgb="FF000000"/>
            <rFont val="Source Sans Pro"/>
            <family val="2"/>
          </rPr>
          <t>Priebežne (každý rok, t. j. 2024, 2025 a 2026), spravidla november, ktorý predchádza príslušnému akademickému roku mobility.</t>
        </r>
      </text>
    </comment>
    <comment ref="K55" authorId="1" shapeId="0" xr:uid="{9DB94CF5-388F-46DB-9F26-DE22A1F9A6DC}">
      <text>
        <r>
          <rPr>
            <sz val="9"/>
            <color indexed="81"/>
            <rFont val="Source Sans Pro"/>
            <family val="2"/>
          </rPr>
          <t>EFRR 15,41 mil. eur, ŠR v závislosti od typu žiadateľov/prijímateľov
Alokácia je indikatívna a jej presná hodnota sa určí ešte v rámci diskusie v pracovnej skupine domény Zdravá spoločnosť (do úvahy sa budú brať štúdia uskutočniteľnosti, ako aj dopyt v rámci skôr vyhlásených dopytových výziev a disponibilná alokácia, ako aj úroveň pripravenosti potenciálnych žiadateľov/partnerov).</t>
        </r>
      </text>
    </comment>
    <comment ref="R55" authorId="1" shapeId="0" xr:uid="{C30EFB95-0138-479A-ABD2-FA10BB2784AD}">
      <text>
        <r>
          <rPr>
            <sz val="9"/>
            <color indexed="81"/>
            <rFont val="Source Sans Pro"/>
            <family val="2"/>
          </rPr>
          <t>otvorená výzva (do vyčerpania alokácie, najneskôr 6 mesiacov od vyhlásenia)</t>
        </r>
      </text>
    </comment>
    <comment ref="K63" authorId="0" shapeId="0" xr:uid="{C20C51EF-28ED-45B8-9715-08779F8E707C}">
      <text>
        <r>
          <rPr>
            <sz val="9"/>
            <color rgb="FF000000"/>
            <rFont val="Source Sans Pro"/>
            <family val="2"/>
          </rPr>
          <t>zamýšľaná čiastka 75 000 USD na ročný cyklus</t>
        </r>
      </text>
    </comment>
    <comment ref="K73" authorId="0" shapeId="0" xr:uid="{25414CEC-CBFE-4722-AC58-CBB60EB5BC6C}">
      <text>
        <r>
          <rPr>
            <sz val="9"/>
            <color rgb="FF000000"/>
            <rFont val="Source Sans Pro"/>
            <family val="2"/>
          </rPr>
          <t>Prostriedky na štipendiá a cestovné granty: 2,6 mil. eur
Zároveň sa predpokladá navýšenie rozpočtu programu o cca. 750 tis. eur zo zdrojov Národnej stratégie výskumu, vývoja a inovácií 2030.</t>
        </r>
      </text>
    </comment>
    <comment ref="O73" authorId="0" shapeId="0" xr:uid="{FEB9892E-02B1-45BF-8967-7BAD3133FA9C}">
      <text>
        <r>
          <rPr>
            <sz val="9"/>
            <color rgb="FF000000"/>
            <rFont val="Source Sans Pro"/>
            <family val="2"/>
          </rPr>
          <t>Systém na podávanie žiadostí sa otvára v zmysle podmienok programu najneskôr
6 týždňov pred stanovenou uzávierkou, teda: marec 2026, september 2026</t>
        </r>
        <r>
          <rPr>
            <sz val="10"/>
            <color rgb="FF000000"/>
            <rFont val="Times New Roman"/>
            <charset val="204"/>
          </rPr>
          <t>.</t>
        </r>
      </text>
    </comment>
    <comment ref="R73" authorId="0" shapeId="0" xr:uid="{A16C999A-B221-4311-BAE5-FDF50DE7AA91}">
      <text>
        <r>
          <rPr>
            <sz val="9"/>
            <color rgb="FF000000"/>
            <rFont val="Source Sans Pro"/>
            <family val="2"/>
          </rPr>
          <t>30. apríl 2026
31. október 2026</t>
        </r>
      </text>
    </comment>
    <comment ref="O74" authorId="0" shapeId="0" xr:uid="{AF9C70BB-E56E-44D2-99F1-460B75ABF246}">
      <text>
        <r>
          <rPr>
            <sz val="9"/>
            <color rgb="FF000000"/>
            <rFont val="Source Sans Pro"/>
            <family val="2"/>
          </rPr>
          <t>N/A
Systém na podávanie žiadostí o štipendium na nasledujúci akademický rok otvára Centrálna kancelária CEEPUS vo Viedni spravidla v máji; systém na podávanie žiadostí o vytvorenie sietí na nasledujúci akademický rok otvára Centrálna kancelária CEEPUS vo Viedni spravidla v októbri.</t>
        </r>
      </text>
    </comment>
    <comment ref="R74" authorId="0" shapeId="0" xr:uid="{8BC4EE91-FBB7-4AD3-A449-0D99D3CF67F4}">
      <text>
        <r>
          <rPr>
            <sz val="9"/>
            <color rgb="FF000000"/>
            <rFont val="Source Sans Pro"/>
            <family val="2"/>
          </rPr>
          <t>Pre predkladanie žiadostí na vytvorenie sietí: 15. január 2026.
Pre predkladanie žiadostí o štipendium: priebežne počas akademického roka (niektoré krajiny môžu aplikovať cut-off dates pre pobyty v zimnom a v letnom semestri).</t>
        </r>
      </text>
    </comment>
    <comment ref="K75" authorId="0" shapeId="0" xr:uid="{36248C5A-FF13-4BC2-ACCB-6241419FA303}">
      <text>
        <r>
          <rPr>
            <sz val="9"/>
            <color rgb="FF000000"/>
            <rFont val="Source Sans Pro"/>
            <family val="2"/>
          </rPr>
          <t>Prostriedky na program Akcia Rakúsko – Slovensko ako celok: 121 tis. eur/rok zo ŠR SR,
(v rovnakej výške prispieva na program aj Rakúska republika)</t>
        </r>
      </text>
    </comment>
    <comment ref="M75" authorId="0" shapeId="0" xr:uid="{A6F26EAA-2D82-4C39-83FD-072FD1FD925C}">
      <text>
        <r>
          <rPr>
            <sz val="9"/>
            <color rgb="FF000000"/>
            <rFont val="Source Sans Pro"/>
            <family val="2"/>
          </rPr>
          <t>Pri štipendiách: N/A.
Pri kooperačných projektoch v závislosti od typu projektu max. 6 000 (jednoročné iniciatívne projekty) až 30 000 € (trojročné projekty cielenej podpory).
Výšky štipendií a projektovej podpory určuje Riadiace grémium Akcie Rakúsko –
Slovensko ako medzinárodný orgán programu.</t>
        </r>
      </text>
    </comment>
    <comment ref="O75" authorId="0" shapeId="0" xr:uid="{7C662023-1C6C-4A31-B79E-203A86418943}">
      <text>
        <r>
          <rPr>
            <sz val="9"/>
            <color rgb="FF000000"/>
            <rFont val="Source Sans Pro"/>
            <family val="2"/>
          </rPr>
          <t>Systém na podávanie žiadostí sa otvára spravidla 6 – 8 týždňov pred stanovenou
uzávierkou.</t>
        </r>
      </text>
    </comment>
    <comment ref="R75" authorId="0" shapeId="0" xr:uid="{438B6F5C-CF56-4869-AC5D-BAC1E2D87DE5}">
      <text>
        <r>
          <rPr>
            <sz val="9"/>
            <color rgb="FF000000"/>
            <rFont val="Source Sans Pro"/>
            <family val="2"/>
          </rPr>
          <t>Štipendiá: 15. marec a 15. október 2026.
Projekty: 15. marec, 15. máj a 15. október 2026.
Poznámka: Aktuálne programové obdobie programu Akcia Rakúsko – Slovensko končí v roku 2025, očakáva sa však jeho pokračovanie (to sa však musí potvrdiť na Zasadnutí zmiešanej rakúsko-slovenskej komisie, čo by malo byť v priebehu roka 2024, najneskôr však 2025).</t>
        </r>
      </text>
    </comment>
    <comment ref="O76" authorId="0" shapeId="0" xr:uid="{58F2DA89-CAB8-4F1A-8B2C-CC37DF658C34}">
      <text>
        <r>
          <rPr>
            <sz val="9"/>
            <color rgb="FF000000"/>
            <rFont val="Source Sans Pro"/>
            <family val="2"/>
          </rPr>
          <t>Priebežne (každý rok, t. j. 2024, 2025 a 2026), spravidla september, ktorý
predchádza príslušnému akademickému roku mobility.</t>
        </r>
      </text>
    </comment>
    <comment ref="R76" authorId="0" shapeId="0" xr:uid="{5E3A1446-44F3-4C74-8F3C-1FE17285328C}">
      <text>
        <r>
          <rPr>
            <sz val="9"/>
            <color rgb="FF000000"/>
            <rFont val="Source Sans Pro"/>
            <family val="2"/>
          </rPr>
          <t>Priebežne (každý rok, t. j. 2024, 2025 a 2026), spravidla november, ktorý
predchádza príslušnému akademickému roku mobility.</t>
        </r>
      </text>
    </comment>
    <comment ref="K77" authorId="0" shapeId="0" xr:uid="{2EA0F2A5-04AE-454D-A0B2-DAA07E9F8401}">
      <text>
        <r>
          <rPr>
            <sz val="9"/>
            <color rgb="FF000000"/>
            <rFont val="Source Sans Pro"/>
            <family val="2"/>
          </rPr>
          <t>zamýšľaná čiastka 75 000 USD na ročný cyklus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Veľký Filip</author>
    <author>Kvokačková Barbora</author>
  </authors>
  <commentList>
    <comment ref="H4" authorId="0" shapeId="0" xr:uid="{CA13CC94-EED4-4BCF-B3D2-F90A06AF8E01}">
      <text>
        <r>
          <rPr>
            <sz val="9"/>
            <color rgb="FF000000"/>
            <rFont val="Source Sans Pro"/>
            <family val="2"/>
          </rPr>
          <t>30 mil. eur EFRR + ŠR v závislosti od typu aktivít MRR/VRR</t>
        </r>
      </text>
    </comment>
    <comment ref="H5" authorId="0" shapeId="0" xr:uid="{ED11BA67-81A1-4976-B846-A0DE1C4CDF40}">
      <text>
        <r>
          <rPr>
            <sz val="9"/>
            <color rgb="FF000000"/>
            <rFont val="Source Sans Pro"/>
            <family val="2"/>
          </rPr>
          <t>5,787 mil. eur EFRR + ŠR v závislosti od typu aktivít MRR/VRR</t>
        </r>
      </text>
    </comment>
    <comment ref="H7" authorId="0" shapeId="0" xr:uid="{F82AB252-9047-41DC-AAFB-3C0B10EAD3F9}">
      <text>
        <r>
          <rPr>
            <sz val="9"/>
            <color rgb="FF000000"/>
            <rFont val="Source Sans Pro"/>
            <family val="2"/>
          </rPr>
          <t>35,048 mil. eur EFRR + ŠR v závislosti od typu aktivít MRR/VRR</t>
        </r>
      </text>
    </comment>
    <comment ref="H8" authorId="0" shapeId="0" xr:uid="{480EF89F-4A44-4BAA-B1D5-621B3F3A768D}">
      <text>
        <r>
          <rPr>
            <sz val="9"/>
            <color rgb="FF000000"/>
            <rFont val="Source Sans Pro"/>
            <family val="2"/>
          </rPr>
          <t>16,3 mil. eur EFRR + ŠR v závislosti od typu aktivít MRR/VRR</t>
        </r>
      </text>
    </comment>
    <comment ref="M10" authorId="1" shapeId="0" xr:uid="{74B41B3E-F5C1-4188-9536-4230B62A2602}">
      <text>
        <r>
          <rPr>
            <sz val="9"/>
            <color indexed="81"/>
            <rFont val="Source Sans Pro"/>
            <family val="2"/>
          </rPr>
          <t>(doba realizácie sa môže zmeniť podľa schváleného projektu)</t>
        </r>
      </text>
    </comment>
    <comment ref="H12" authorId="1" shapeId="0" xr:uid="{429E5F75-B1EA-4CAF-9E33-FD016B84DFD7}">
      <text>
        <r>
          <rPr>
            <sz val="9"/>
            <color indexed="81"/>
            <rFont val="Source Sans Pro"/>
            <family val="2"/>
          </rPr>
          <t>EFRR 15,41 mil. eur, ŠR v závislosti od typu žiadateľov/prijímateľov
Alokácia je indikatívna a jej presná hodnota sa určí ešte v rámci diskusie v pracovnej skupine domény Zdravá spoločnosť (do úvahy sa budú brať štúdia uskutočniteľnosti, ako aj dopyt v rámci skôr vyhlásených dopytových výziev a disponibilná alokácia, ako aj úroveň pripravenosti potenciálnych žiadateľov/partnerov).</t>
        </r>
      </text>
    </comment>
    <comment ref="M12" authorId="1" shapeId="0" xr:uid="{DD4D18E5-5E83-4555-A0EA-38E0B83AFAC8}">
      <text>
        <r>
          <rPr>
            <sz val="9"/>
            <color indexed="81"/>
            <rFont val="Source Sans Pro"/>
            <family val="2"/>
          </rPr>
          <t>otvorená výzva (do vyčerpania alokácie, najneskôr 6 mesiacov od vyhlásenia)</t>
        </r>
      </text>
    </comment>
    <comment ref="H13" authorId="0" shapeId="0" xr:uid="{E2BF0198-48EF-4FD6-99DC-1F05732B94BE}">
      <text>
        <r>
          <rPr>
            <sz val="9"/>
            <color rgb="FF000000"/>
            <rFont val="Source Sans Pro"/>
            <family val="2"/>
          </rPr>
          <t>Alokácia je indikatívna a jej presná hodnota sa určí ešte v rámci diskusie v pracovnej skupine domény Zdravá spoločnosť (do úvahy sa budú brať štúdia uskutočniteľnosti, ako aj dopyt v rámci skôr vyhlásených dopytových výziev a disponibilná alokácia, ako aj úroveň pripravenosti potenciálnych žiadateľov/partnerov).</t>
        </r>
      </text>
    </comment>
  </commentList>
</comments>
</file>

<file path=xl/sharedStrings.xml><?xml version="1.0" encoding="utf-8"?>
<sst xmlns="http://schemas.openxmlformats.org/spreadsheetml/2006/main" count="1339" uniqueCount="686">
  <si>
    <t>Názov</t>
  </si>
  <si>
    <t>Číslo výzvy</t>
  </si>
  <si>
    <t>Poskytovateľ</t>
  </si>
  <si>
    <t>Predbežný názov výzvy</t>
  </si>
  <si>
    <t>Kontaktné údaje</t>
  </si>
  <si>
    <t>Cieľ výzvy</t>
  </si>
  <si>
    <t>Zameranie výzvy</t>
  </si>
  <si>
    <t>Predmet podpory</t>
  </si>
  <si>
    <t>Program</t>
  </si>
  <si>
    <t>Zdroj financovania</t>
  </si>
  <si>
    <t>Indikatívna alokácia</t>
  </si>
  <si>
    <t xml:space="preserve">Minimálny počet subjektov </t>
  </si>
  <si>
    <t>Maximálna výška 
podpory na projekt</t>
  </si>
  <si>
    <t>Vyhlásenie výzvy (mesiac)</t>
  </si>
  <si>
    <t>Vyhlásenie výzvy (rok)</t>
  </si>
  <si>
    <t>Vyhlásenie výzvy</t>
  </si>
  <si>
    <t>Uzavretie výzvy (mesiac)</t>
  </si>
  <si>
    <t>Uzavretie výzvy (rok)</t>
  </si>
  <si>
    <t>Uzavretie výzvy</t>
  </si>
  <si>
    <t>Oprávnení žiadatelia</t>
  </si>
  <si>
    <t>Oprávnení partneri (ak relevantné)</t>
  </si>
  <si>
    <t>Participatívna príprava výzvy</t>
  </si>
  <si>
    <t>Rozvoj doktorandských škôl.</t>
  </si>
  <si>
    <t>1.1.1.</t>
  </si>
  <si>
    <t>MŠVVaM SR</t>
  </si>
  <si>
    <t>Ministerstva školstva, výskumu, vývoja a mládeže SR, sekcia štrukturálnych fondov EÚ, email: sekretariat.ssfeu@minedu.sk</t>
  </si>
  <si>
    <t>Zvýšiť kvalitu vzdelávacích a výskumných aktivít doktorandského štúdia vrátane dôrazu na jeho internacionalizáciu.</t>
  </si>
  <si>
    <t>Rozvoj vzdelávania a podpora výskumných aktivít doktorandov, ich spolupráce so zahraničím a podnikateľskou sférou, rozvoj prenositeľných zručností doktorandov v rámci vysokých škôl a SAV, aj formou doktorandských škôl a podpory konkrétnych výskumných projektov doktorandov. Podporené budú projekty z menej rozvinutých regiónov ako aj viac rozvinutého regiónu.</t>
  </si>
  <si>
    <t>Náklady na školiteľov, štipendiá pre vybranú skupinu doktorandov, náklady na mobility, výskum a ďalšie vzdelávanie doktorandov. Doba riešenia projektu max. 48 mesiacov.</t>
  </si>
  <si>
    <t>P SK, opatrenie 1.1.2</t>
  </si>
  <si>
    <t>EFRR</t>
  </si>
  <si>
    <t>december 2024</t>
  </si>
  <si>
    <t>marec 2025</t>
  </si>
  <si>
    <t>vysoké školy</t>
  </si>
  <si>
    <t>všetky sektory výskumu a vývoja v zmysle § 7 zákona č. 172/2005 Z. z</t>
  </si>
  <si>
    <t>áno</t>
  </si>
  <si>
    <t>1.1.2.</t>
  </si>
  <si>
    <t>Prilákať a udržať talentovaných výskumníkov so zahraničnou skúsenosťou a vytvoriť im podmienky pre rozvoj kariéry na Slovensku.</t>
  </si>
  <si>
    <t>Posilnenie financovania výskumných aktivít a rozvoja konkrétnych výskumných pracovníkov a ich tímov na úrovni R2. Výzva bude zameraná na výskumníkov pôsobiacich v predchádzajúcom období v zahraničí. Prichádzajúcim vedcom zjednodušíme príchod a etablovanie kariéry v novom prostredí. Výzva bude zameraná na prijímajúce inštitúcie nachádzajúce sa v menej rozvinutých regiónoch.</t>
  </si>
  <si>
    <t>Personálne a cestovné náklady, náklady na výskumné aktivity.</t>
  </si>
  <si>
    <t>december</t>
  </si>
  <si>
    <t>všetky výskumu a vývoja sektory v zmysle § 7 zákona č. 172/2005 Z. z.</t>
  </si>
  <si>
    <t>1.1.3.</t>
  </si>
  <si>
    <t>Výskumná agentúra</t>
  </si>
  <si>
    <t>Posilnenie financovania výskumných aktivít a rozvoja konkrétnych výskumných pracovníkov a ich tímov na úrovni R2. Výzva bude zameraná na výskumníkov pôsobiacich v predchádzajúcom období v zahraničí. Prichádzajúcim vedcom zjednodušíme príchod a etablovanie kariéry v novom prostredí. Výzva bude zameraná na prijímajúce inštitúcie nachádzajúce sa v Bratislavskom kraji.</t>
  </si>
  <si>
    <t>Národná stratégia výskumu, vývoja a inovácií 2030</t>
  </si>
  <si>
    <t>ŠR</t>
  </si>
  <si>
    <t>všetky sektory výskumu a vývoja v zmysle § 7 zákona č. 172/2005 Z. z.</t>
  </si>
  <si>
    <t>Veľké projekty pre excelentných výskumníkov – menej rozvinuté regióny.</t>
  </si>
  <si>
    <t>1.1.4.</t>
  </si>
  <si>
    <t>Prilákať a udržať špičkových a skúsených výskumníkov so zahraničnou skúsenosťou, ktorí na Slovensku vybudujú okolo seba excelentný tím.</t>
  </si>
  <si>
    <t>Personálne a cestovné náklady hlavného výskumníka a tímu spolupracovníkov, náklady na výskumné aktivity.</t>
  </si>
  <si>
    <t>P SK, 1.1.2/1.1.3</t>
  </si>
  <si>
    <t>EFFR</t>
  </si>
  <si>
    <t>február 2025</t>
  </si>
  <si>
    <t>Veľké projekty pre excelentných výskumníkov – Bratislavský kraj.</t>
  </si>
  <si>
    <t>Výskumné mobility - Národný štipendijný program SR</t>
  </si>
  <si>
    <t>1.1.6.</t>
  </si>
  <si>
    <t>SAIA, n. o., na základe zmluvy s MŠVVaM SR</t>
  </si>
  <si>
    <t>Národný štipendijný program Slovenskej republiky je určený na podporu mobilít študentov, doktorandov, vysokoškolských učiteľov a výskumných pracovníkov, a to oboma smermi (zo Slovenska do zahraničia, ako aj zo zahraničia na Slovensko).</t>
  </si>
  <si>
    <t>Štipendium na pokrytie životných nákladov počas pobytu a príspevok na cestovné náklady.</t>
  </si>
  <si>
    <t>-</t>
  </si>
  <si>
    <t>marec/september</t>
  </si>
  <si>
    <t>Systém na podávanie žiadostí sa otvára v zmysle podmienok programu najneskôr
6 týždňov pred stanovenou uzávierkou, teda: marec 2024, september 2024.</t>
  </si>
  <si>
    <t>apríl/október</t>
  </si>
  <si>
    <t>30. apríl 2024
31. október 2024</t>
  </si>
  <si>
    <t>V prípade vyslaní zo Slovenska do zahraničia ide o študentov 2. stupňa VŠ štúdia (resp. najmenej 7. semestra v prípade programov spájajúcich 1. a 2. stupeň), doktorandov (a to aj v prípade, že sa doktorandské štúdium realizuje na externej vzdelávacej inštitúcii v zmysle zákona o vysokých školách, napr. na SAV) a postdoktorandov (teda vysokoškolských učiteľov a výskumných pracovníkov, ktorým bol udelený titul PhD. alebo jeho ekvivalent, pričom k termínu uzávierky na predkladanie žiadostí od udelenia tohto titulu neuplynulo viac ako 10 rokov). Oprávnenosť nie je viazaná na občianstvo, ale na trvalý pobyt žiadateľa na Slovensku.
V prípade prijatí zo zahraničia na Slovensko ide o študentov 2. stupňa vysokoškolského vzdelávania alebo študentov, ktorí v čase podávania žiadosti už absolvovali minimálne 2,5 roka svojho vysokoškolského štúdia v tom istom/obdobnom študijnom odbore/programe, ďalej o doktorandov a o vysokoškolských učiteľov, výskumných a umeleckých pracovníkov.</t>
  </si>
  <si>
    <t>Podmienkou programu je predložiť akceptačný/pozývací list prijímajúcej inštitúcie, avšak prijímajúca inštitúcia nie je klasickým partnerom, keďže ide o individuálne žiadosti uchádzačov o štipendium.
Prijímajúcou inštitúciou v zahraničí môže byť vysoká škola alebo výskumná inštitúcia.
Prijímajúcou inštitúciou na Slovensku môže byt vysoká škola alebo právnická osoba podľa § 7 písm. a) – d) zákona č. 172/2005 Z. z. o organizácii štátnej podpory výskumu a vývoja v znení neskorších predpisov, ktorá má platné osvedčenie o spôsobilosti vykonávať výskum a vývoj podľa § 26a ods. 11 alebo ods. 12 tohto zákona a ktorá nie je obchodnou spoločnosťou (ide teda najmä o verejné, súkromné alebo štátne vysoké školy, výskumné inštitúcie oprávnené realizovať doktorandský študijný program [tzv. externé vzdelávacie inštitúcie], Slovenskú akadémiu vied a jej ústavy, resp. môže ísť o rezortné výskumné ústavy alebo mimovládne organizácie uskutočňujúce výskum a vývoj).</t>
  </si>
  <si>
    <t>Podmienky programu sa pravidelne diskutujú s výberovými komisiami aj na základe informácií zo správ z pobytov.</t>
  </si>
  <si>
    <t xml:space="preserve">Výskumné mobility - Stredoeurópsky výmenný program pre univerzitné štúdiá (CEEPUS) </t>
  </si>
  <si>
    <t>1.1.7.</t>
  </si>
  <si>
    <t>SAIA, n. o., na základe zmluvy s MŠVVaM SR (za slovenskú stranu)</t>
  </si>
  <si>
    <t>Stredoeurópsky výmenný program pre univerzitné štúdiá (CEEPUS), (pre účely § 8 ods. 4 zákona č. 523/2004 Z. z. v znení neskorších predpisov ide o program podporujúci medzinárodnú vzdelávaciu mobilitu alebo medzinárodnú vedeckú mobilitu vyplývajúci z medzinárodnej zmluvy).</t>
  </si>
  <si>
    <t>Priebežne</t>
  </si>
  <si>
    <t>N/A
Systém na podávanie žiadostí o štipendium na nasledujúci akademický rok otvára
Centrálna kancelária CEEPUS vo Viedni spravidla v máji; systém na podávanie žiadostí o vytvorenie sietí na nasledujúci akademický rok otvára Centrálna kancelária CEEPUS vo Viedni spravidla v októbri.</t>
  </si>
  <si>
    <t>Pre predkladanie žiadostí na vytvorenie sietí: 15. január 2024.
Pre predkladanie žiadostí o štipendium: priebežne počas akademického roka (niektoré krajiny môžu aplikovať cut-off dates pre pobyty v zimnom a v letnom semestri).</t>
  </si>
  <si>
    <t>N/A pre štipendijné pobyty; v prípade zapojenia sa do sietí a následnej sieťovej mobility platí:
- Slovenské inštitúcie oprávnené zúčastňovať sa na programe (teda vstupovať do sietí alebo vysielať/prijímať mobility) sú verejné, štátne a súkromné vysoké školy, a to pod podmienkou, že nebudú vyžadovať od prijímaných účastníkov programu školné.
- Zahraničnými inštitúciami oprávnenými zúčastňovať sa na programe (teda vstupovať do sietí alebo vysielať/prijímať mobility) sú tie, ktoré potvrdí národná kancelária príslušnej krajiny (viac informácií o jednotlivých krajinách na https://www.ceepus.info/content/contact#NCO).</t>
  </si>
  <si>
    <t xml:space="preserve">Výskumné mobility - Akcia Rakúsko – Slovensko </t>
  </si>
  <si>
    <t>1.1.8.</t>
  </si>
  <si>
    <t>Akcia Rakúsko – Slovensko podporuje bilaterálnu vedeckú a vzdelávaciu spoluprácu medzi oboma susedskými krajinami. Podporou z Akcie sa študentom a (najmä mladým) výskumníkom poskytuje možnosť, lepšie pochopiť svojho
„suseda“ a dosiahnuť vedeckú excelentnosť. Preto Akcia podporuje rozmanité projekty a udeľuje štipendiá – flexibilne a dynamicky. Akcia umožňuje vstup do medzinárodnej vedeckej spolupráce, a to v bezprostrednom susedstve, a ponúka pritom kvalitu prostredníctvom rozmanitosti. Podpora prioritných oblastí sa realizuje formou individuálnych štipendií Akcie, podporou projektov, ako aj osobitnými aktivitami počas trvania programu.</t>
  </si>
  <si>
    <t>Krátkodobá a strednodobá podpora medzištátnych mobilít študentov, doktorandov, vysokoškolských učiteľov a výskumných pracovníkov medzi Slovenskom a Rakúskom vo forme štipendií.
Podpora kooperačných projektov medzi slovenskými a rakúskymi inštitúciami v oblasti výskumu a vysokoškolského vzdelávania. Na podporu projektov prostredníctvom Akcie Rakúsko – Slovensko treba nazerať ako na pomoc pri rozvíjaní a posilňovaní bilaterálnych, rakúsko-slovenských partnerstiev v oblastiach vysokoškolského vzdelávania a výskumu. Aktivity v rámci podporených projektov majú predovšetkým trvalo zlepšiť bilaterálnu spoluprácu vysokých škôl, univerzít, ako aj akadémií vied, preto by pri projektoch mala byť nosnou rakúsko- slovenská spolupráca. Zapojenie partnerov z tretích krajín do projektov je možné, avšak ich účasť na projekte by mala predovšetkým podporovať, resp. posilniť bilaterálnu spoluprácu partnerov z Rakúska a zo Slovenska.</t>
  </si>
  <si>
    <t>Akcia Rakúsko – Slovensko, spolupráca vo vede a vzdelávaní (pre účely § 8 ods. 4 zákona č. 523/2004 Z. z. v znení neskorších predpisov ide o program podporujúci medzinárodnú vzdelávaciu mobilitu alebo medzinárodnú vedeckú mobilitu vyplývajúci z medzinárodnej zmluvy).</t>
  </si>
  <si>
    <t>ŠR SR a štátny rozpočet Rakúskej republiky</t>
  </si>
  <si>
    <t>Systém na podávanie žiadostí sa otvára spravidla 6 – 8 týždňov pred stanovenou
uzávierkou.</t>
  </si>
  <si>
    <t>Štipendiá: 15. marec a 15. október 2024.
Projekty: 15. marec, 15. máj a 15. október 2024.</t>
  </si>
  <si>
    <t>Štipendiá: aktuálne študenti 2. stupňa VŠ (resp. ekvivalent), doktorandi, vysokoškolskí učitelia a výskumní/umeleckí zamestnanci, a to z oprávnených vysokých škôl a príslušných akadémií vied krajín programu (podrobnosti pri jednotlivých typoch štipendií na https://www.aktion.saia.sk/sk/main/stipendia- akcie/).
Projekty: oprávnené vysoké školy a príslušné akadémie vied krajín programu
(podrobnosti na https://www.aktion.saia.sk/sk/main/projekty-akcie/).</t>
  </si>
  <si>
    <t xml:space="preserve">Výskumné mobility – bilaterálne zmluvy v oblasti vzdelávania </t>
  </si>
  <si>
    <t>Program nemá výzvy, ale pravidelne sa opakujúce termíny na podávanie žiadostí v súlade s podmienkami medzinárodných zmlúv. Ide o podporu medzinárodnej mobility študentov, vedeckých a výskumných pracovníkov v zmysle bilaterálnych rezortných medzinárodných zmlúv v oblasti vzdelávania.</t>
  </si>
  <si>
    <t>Ministerstvo školstva, výskumu, vývoja a mládeže SR, sekcia medzinárodnej spolupráce a európskych záležitostí, Stromová 1, Bratislava.</t>
  </si>
  <si>
    <t>Rozvíjať vysokoškolských študentov, vedeckých a výskumných pracovníkov prostredníctvom získavania zahraničných skúseností, rozvoj medzinárodnej spolupráce medzi organizáciami z akademického prostredia.</t>
  </si>
  <si>
    <t>Personálne a cestovné náklady (pozn.: cestovné náklady iba v prípade slovenských štipendistov do zahraničia).</t>
  </si>
  <si>
    <t>Bilaterálne rezortné medzinárodné zmluvy v oblasti vzdelávania: https://www.minedu.sk/medzinarodne-zmluvy-a-dohovory/</t>
  </si>
  <si>
    <t>Priebežne (každý rok, t. j. 2024, 2025 a 2026), spravidla september, ktorý
predchádza príslušnému akademickému roku mobility.</t>
  </si>
  <si>
    <t>Priebežne (každý rok, t. j. 2024, 2025 a 2026), spravidla november, ktorý predchádza príslušnému akademickému roku mobility.</t>
  </si>
  <si>
    <t>Študenti vysokých škôl 1. a 2. stupňa VŠ štúdia, doktorandi a výskumní pracovníci na slovenských a zahraničných vysokoškolských vzdelávacích a výskumných inštitúciách.</t>
  </si>
  <si>
    <t xml:space="preserve">Podpora aktivít v rámci členstva SR v ESFRI výskumných infraštruktúrach </t>
  </si>
  <si>
    <t>1.2.1</t>
  </si>
  <si>
    <t>Podpora projektových a prevádzkových aktivít v rámci členstva SR v ESFRI výskumných infraštruktúrach, resp. iných európskych iniciatívach výskumu a vývoja.</t>
  </si>
  <si>
    <t>Podpora financovania projektových a prevádzkových aktivít v rámci členstva SR v ESFRI výskumných infraštruktúrach, resp. iných európskych iniciatívach výskumu a vývoja, prostredníctvom zriadenia nového programu APVV pre financovanie projektových aktivít výskumných infraštruktúr.</t>
  </si>
  <si>
    <t>Zabezpečiť finančné prostriedky na implementáciu programu APVV pre financovanie projektových a prevádzkových aktivít oprávnených žiadateľov, ktorí sú členmi medzinárodných konzorcií, ako národné platformy, ktoré sú schvaľované MŠVVaM SR v rámci interného hodnotiaceho procesu, ako aj projektové aktivity významných národných infraštruktúr, naviazaných na účasť v medzinárodných infraštruktúrach.</t>
  </si>
  <si>
    <t>Personálne náklady, vybavenie, cestovné, kancelárske náklady.</t>
  </si>
  <si>
    <t>Národná stratégia výskumu, vývoja a inovácií 2030, opatrenie č. 1.3.4.2.</t>
  </si>
  <si>
    <t>október 2024</t>
  </si>
  <si>
    <t>január 2025</t>
  </si>
  <si>
    <t>sektory výskumu a vývoja v zmysle § 7 písm. a), b), c) a d) zákona č. 172/2005 Z. z.</t>
  </si>
  <si>
    <t>Teamingové výskumné centrá II</t>
  </si>
  <si>
    <t>1.2.2.</t>
  </si>
  <si>
    <t>Ministerstva školstva, výskumu, vývoja a mládeže SR, sekcia štrukturálnych
fondov EÚ, email: sekretariat.ssfeu@minedu.sk</t>
  </si>
  <si>
    <t>Podporiť vysoko kvalitné projekty na vytvorenie, modernizáciu a rozšírenie centra excelentnosti v súlade s cieľmi projektu Teaming for Excellence.</t>
  </si>
  <si>
    <t>Komplementárne financovanie projektov Teaming of Excellence, podaných slovenskými účastníkmi v rámci výzvy programu Horizont Európa HORIZON- WIDERA-2022-ACCESS-01 a HORIZON-WIDERA-2023-ACCESS-01.
Komplementárnym financovaním projektov Teaming For Excellence sa prispeje k budovaniu kapacít špičkového výskumu a vývoja na Slovensku a zvýšeniu účasti slovenských účastníkov v projektoch európskeho rámcového programu Horizont Európa. Cieľom je podpora vzájomnej spolupráce hosťujúcej organizácie s renomovanou univerzitou, výskumnou inštitúciou zo zahraničia a rozvoj jej kapacít výskumu a vývoja a schopnosti zapájať sa do cezhraničnej spolupráce a uchádzať sa o granty v rámci súťažnej podpory výskumu a vývoja v EÚ. Výzva taktiež prispieva k podpore synergií s ďalšími projektami a programami EÚ.</t>
  </si>
  <si>
    <t>Predmetom výzvy je komplementárna podpora z OP Slovensko pre projekty úspešné vo výzve Horizont Európa pre Teaming for Excellence, zamerané na vytvorenie a rozvoj centier excelentnosti v spolupráci s renomovanými zahraničnými partnermi v oblasti výskumu a vývoja. Komplementárne financovanie projektu zo štrukturálnych fondov EÚ resp. z iných národných zdrojov je podmienkou realizácie projektu Teaming for Excellence a jeho financovania z programu Horizont Európa. Podpora pokrýva prípravu nového centra excelentnosti resp. modernizáciu, rozširovanie, upgrade centra excelentnosti. Projekt podaný v rámci výzvy Horizontu Európa musí obsahovať detailný popis komplementárneho projektu, ktorý bude podporený z prostriedkov štrukturálnych fondov EÚ. Komplementárne financovanie sa zameriava predovšetkým na výdavky v súvislosti s rozširovaním a modernizáciou infraštruktúry, prístrojového vybavenia, hardware.</t>
  </si>
  <si>
    <t>P SK</t>
  </si>
  <si>
    <t>EFRR, ŠR</t>
  </si>
  <si>
    <t>marec 2024</t>
  </si>
  <si>
    <t>otvorená výzva (do vyčerpania alokácie, najneskôr 6 mesiacov od vyhlásenia)</t>
  </si>
  <si>
    <t>Žiadatelia, ktorí podali návrh projektu Teaming for Excellence ako koordinátori a ich projekt prešiel hodnotením v prvom kole.
Žiadatelia, ktorí podali návrh projektu Teaming for Excellence ako koordinátori a ich projekt prešiel hodnotením v druhom kole a bol doporučený na financovanie. Oprávnení žiadatelia: Slovenská akadémia vied a právnické osoby uskutočňujúce výskum a vývoj zriadené ústrednými orgánmi štátnej správy, verejná vysoká škola, verejná výskumná inštitúcia, nezisková organizácia, občianske združenie a združenie právnických osôb vykonávajúce výskum a vývoj.</t>
  </si>
  <si>
    <t>Subjekty, ktoré boli úspešné v rámci programu Horizont Európa.</t>
  </si>
  <si>
    <t>1.3.1.</t>
  </si>
  <si>
    <t>P SK (1.1.3)</t>
  </si>
  <si>
    <t>Podpora výskumu a vývoja smerujúca k tvorbe kreatívnych inovatívnych produktov, procesov alebo služieb – Eurostars 3, výzva č. 6 a 7</t>
  </si>
  <si>
    <t>1.3.10.</t>
  </si>
  <si>
    <t>Eurostars 3, výzva č. 6 a 7</t>
  </si>
  <si>
    <t>Zvyšovať objem investícií slovenských malých a stredných podnikov (MSP) do výskumu a vývoja. Podporovať zapojenie slovenských MSP do medzinárodnej spolupráce, podporovať rast konkurencieschopnosti slovenských MSP na európskom trhu, vytvárať nové inovované produkty a služby a vytvárať partnerstvá ako prostriedok na podporu medzinárodnej spolupráce.</t>
  </si>
  <si>
    <t>všetky kategórie výdavkov</t>
  </si>
  <si>
    <t>06K12 – MŠVVaM SR</t>
  </si>
  <si>
    <t>1Q 2024 (výzva č. 6), 3Q 2024 (výzva č. 7)</t>
  </si>
  <si>
    <t>2Q 2024 (výzva č. 6), 4Q 2024 (výzva č. 7)</t>
  </si>
  <si>
    <t>všetky subjekty vykonávajúce výskum a vývoj</t>
  </si>
  <si>
    <t>neuplatňuje sa</t>
  </si>
  <si>
    <t>Podpora medzinárodnej spolupráce v oblasti výskumu, vývoja a inovácií – doména zdravá spoločnosť</t>
  </si>
  <si>
    <t>1.3.11.</t>
  </si>
  <si>
    <t>MZ SR</t>
  </si>
  <si>
    <t>Ministerstvo zdravotníctva SR, sekcia európskych programov a projektov</t>
  </si>
  <si>
    <t>po vyčerpaní alokácie</t>
  </si>
  <si>
    <t>Do vyčerpania finančných prostriedkov, alebo do 31. 12. 2024 podľa toho, ktorá skutočnosť nastane skôr.</t>
  </si>
  <si>
    <t>1.3.2.</t>
  </si>
  <si>
    <t>MH SR</t>
  </si>
  <si>
    <t>1Q 2024</t>
  </si>
  <si>
    <t>nie</t>
  </si>
  <si>
    <t>Bilaterálna výzva Slovensko – Francúzsko.</t>
  </si>
  <si>
    <t>1.3.3.</t>
  </si>
  <si>
    <t>APVV</t>
  </si>
  <si>
    <t>Agentúra na podporu výskumu a vývoja https://www.apvv.sk/kontakt/kontaktny-formular.html</t>
  </si>
  <si>
    <t>Cestovné a pobytové náklady, materiál a/alebo služby spojené s projektom. Doba riešenia projektu max. 24 mesiacov.</t>
  </si>
  <si>
    <t>nerelevantné</t>
  </si>
  <si>
    <t>september 2024</t>
  </si>
  <si>
    <t>november 2024</t>
  </si>
  <si>
    <t>Slovenská právnická osoba alebo slovenská fyzická osoba – podnikateľ podľa §7 písm. a) až e) zákona č. 172/2005 Z. z. v znení neskorších predpisov, ktorá má platné osvedčenie o spôsobilosti vykonávať výskum a vývoj podľa § 26a tohto zákona a predkladá žiadosť o finančné prostriedky na riešenie projektu.</t>
  </si>
  <si>
    <t xml:space="preserve">Bilaterálna výzva Slovensko - Maďarsko  </t>
  </si>
  <si>
    <t>1.3.4.</t>
  </si>
  <si>
    <t>APPV</t>
  </si>
  <si>
    <t>Slovensko – Maďarsko</t>
  </si>
  <si>
    <t>október</t>
  </si>
  <si>
    <t xml:space="preserve">Slovenská právnická osoba alebo slovenská fyzická osoba – podnikateľ, ktorá má platné osvedčenie o spôsobilosti vykonávať výskum a vývoj podľa § 26a zákona č. 172/2005 Z. z. v znení neskorších predpisov a predkladá žiadosť o finančné prostriedky na riešenie projektu. </t>
  </si>
  <si>
    <t xml:space="preserve">Bilaterálna výzva Slovensko – Taiwan - nadviazanie alebo zintenzívnenie spolupráce </t>
  </si>
  <si>
    <t>1.3.5.</t>
  </si>
  <si>
    <t>Nadviazanie novej alebo zintenzívnenie už existujúcej vedecko-technickej spolupráce, a to použitím hlavne týchto nástrojov: príprava spoločných medzinárodných projektov; príprava spoločných publikácií a iných výstupov; aktívna účasť na konferenciách, organizovanie spoločných vedeckých podujatí; vzájomné využívanie prístrojovej a laboratórnej techniky; zbieranie výskumných materiálov; zapojenie doktorandov a/alebo mladých vedeckých pracovníkov (do 35 rokov).</t>
  </si>
  <si>
    <t xml:space="preserve">Bilaterálna výzva Slovensko – Taiwan - riešenie spoločných projektov </t>
  </si>
  <si>
    <t>1.3.6.</t>
  </si>
  <si>
    <t xml:space="preserve">Výzva bude zameraná na riešenie spoločných projektov výskumu a vývoja podporujúcich spoluprácu medzi organizáciami v Slovenskej republike a v Čínskej republike (Taiwan), pričom v nej budú stanovené prioritné oblasti, ktorých sa môžu projekty týkať. Tieto oblasti budú stanovené so zreteľom na spoločný  záujem Slovenskej republiky a Čínskej republiky (Taiwan). </t>
  </si>
  <si>
    <t xml:space="preserve">Bežné priame náklady: mzdové náklady a ostatné osobné náklady, zdravotné a sociálne poistenie, cestovné náklady, materiál, služby, energie, vodné, stočné, komunikácie; bežné nepriame náklady. Doba riešenia projektu max. 36 mesiacov. </t>
  </si>
  <si>
    <t>Global Seed Funds 2024-2025 – podpora spolupráce s tímami MIT</t>
  </si>
  <si>
    <t>1.3.7.</t>
  </si>
  <si>
    <t>MIRRI SR/MIT International Science and Technology Initiatives (MISTI)</t>
  </si>
  <si>
    <t>Vypracovať a spustiť spoločné vedecko-výskumné projekty základného výskumu v oblastiach: prírodné, humanitné, umelecké a spoločenské vedy, manažment, ekonómia, informatika, technické vedy, architektúra a plánovanie, ktorým sa venujú fakulty na MIT a to prostredníctvom malých grantov.</t>
  </si>
  <si>
    <t>Cestovné náklady spojené so vzájomnými krátkodobými výskumnými stážami, workshopmi a stretnutiami, ide zväčša o jedno/dvojtýždňové vzájomné pracovné cesty, ktoré nesmú prekročiť 2 mesiace.</t>
  </si>
  <si>
    <t>MIT – Slovakia Seed Fund</t>
  </si>
  <si>
    <t>Vedecko-výskumné tímy z verejných vysokých škôl, univerzít a verejných výskumných inštitúcií, neziskových organizácií so sídlom v Slovenskej republike.</t>
  </si>
  <si>
    <t>Eureka network 2024</t>
  </si>
  <si>
    <t>1.3.8.</t>
  </si>
  <si>
    <t>Eureka network 2024 (celoročne otvorená výzva)</t>
  </si>
  <si>
    <t>Spolufinancovanie projektov výskumu a vývoja zo štátneho rozpočtu SR slovenských inštitúcií, ktoré sú partnermi medzinárodných projektov v rámci Iniciatívy EUREKA. Výzva je tematicky neohraničená na princípe zdola nahor.</t>
  </si>
  <si>
    <t>Zámerom výzvy je zvyšovať objem investícií slovenských firiem do výskumu a vývoja, podporovať medzinárodnú spoluprácu v aplikovanom výskume, podporovať rast konkurencieschopnosti slovenských firiem, vytvárať nové inovované produkty a služby a vytvárať partnerstvá ako prostriedok na podporu medzinárodnej spolupráce.</t>
  </si>
  <si>
    <t>január 2024</t>
  </si>
  <si>
    <t>Podpora medzinárodného výskumu a vývoja HORIZON-KDT-JU-2024</t>
  </si>
  <si>
    <t>1.3.9.</t>
  </si>
  <si>
    <t>Spolufinancovanie projektov výskumu a vývoja zo štátneho rozpočtu SR slovenských inštitúcií, ktoré sú partnermi medzinárodných projektov vyhlasovaných v rámci spoločného podniku. Výzvy sú tematicky ohraničené na výskum a vývoj v oblasti digitálnych technológii.</t>
  </si>
  <si>
    <t>Zámerom je podporovať výskum a vývoj na vytvorenie konštrukčných a výrobných kapacít v Európe pre strategické oblasti použitia. Vytvárať vyvážené portfólio veľkých a malých projektov podporujúcich rýchly transfer technológií z výskumu do priemyselného prostredia. Podporovať dynamický celoúniový ekosystém založený na digitálnych hodnotových reťazcoch so zjednodušeným prístupom k novým účastníkom. Podporovať výskum a vývoj na zlepšenie komponentov technológií, ktoré zaručujú bezpečnosť, dôveru a energetickú účinnosť kritických infraštruktúr a sektorov v Európe.</t>
  </si>
  <si>
    <t>Strategický výskum a vývoj prostredníctvom partnerstiev</t>
  </si>
  <si>
    <t>1.4.1.</t>
  </si>
  <si>
    <t>Strategický výskum a vývoj prostredníctvom partnerstiev.</t>
  </si>
  <si>
    <t>Výdavky vynaložené v súvislosti s realizáciou projektu, pričom musia byť priradené ku konkrétnemu typu oprávnenej aktivity.</t>
  </si>
  <si>
    <t>uzavretá výzva (4 mesiace od vyhlásenia výzvy)</t>
  </si>
  <si>
    <t>Podpora výskumu, vývoja a inovácií prostredníctvom partnerstiev s potenciálom transferu do aplikačnej praxe</t>
  </si>
  <si>
    <t>1.4.2.</t>
  </si>
  <si>
    <t>MIRRI SR</t>
  </si>
  <si>
    <t>Podpora a rozvoj výskumu, vývoja a inovácií prostredníctvom partnerstiev s potenciálom transferu do aplikačnej praxe.</t>
  </si>
  <si>
    <t>Transformácia uhoľných regiónov z pohľadu podpory výskumu, vývoja a inovácií.</t>
  </si>
  <si>
    <t>Podporiť rozvoj budovania partnerstiev v oblasti VVaI založených na spolupráci verejných výskumných inštitúcií, vysokých škôl, verejného sektora a podnikateľských subjektov s cieľom aplikácie výsledkov výskumu, vývoja a inovácií do konkrétneho aplikačného riešenia vo vybranom testovacom/prevádzkovom prostredí na základe dopytovo orientovaných potrieb územia.</t>
  </si>
  <si>
    <t>Grantová schéma, obdobie realizácie 18 – 36 mesiacov.</t>
  </si>
  <si>
    <t>Fond na spravodlivú transformáciu</t>
  </si>
  <si>
    <t>FST</t>
  </si>
  <si>
    <t>1Q</t>
  </si>
  <si>
    <t>1Q/2024</t>
  </si>
  <si>
    <t>2Q</t>
  </si>
  <si>
    <t>Žiadateľom môžu byť nepodnikateľské výskumné organizácie podľa § 7 písm. a), b), c) zákona č. 172/2005 Z. z. o organizácii štátnej podpory výskumu a vývoja a o doplnení zákona č. 575/2001 Z. z. o organizácii činnosti vlády a organizácií ústrednej štátnej správy v znení neskorších predpisov, nasledovné subjekty:
- štátny sektor (právnické osoby uskutočňujúce VaV zriadené ústrednými orgánmi štátnej správy),
- sektor verejných výskumných inštitúcií, ktorý tvoria verejné výskumné
inštitúcie,
- sektor vysokých škôl, ktorý tvoria verejné VŠ, štátne VŠ, súkromné VŠ a nimi
založené právnické osoby uskutočňujúce výskum a vývoj.</t>
  </si>
  <si>
    <t>Nad rámec vyššie uvedených žiadateľov:
- neziskový sektor, ktorý tvoria občianske združenia, neziskové organizácie, združenia právnických osôb uskutočňujúce výskum a vývoj,
- podnikateľský sektor - podnikatelia, ktorí v rámci svojich podnikateľských činností uskutočňujú VaV,
- centrum excelentnosti výskumu, špecializovaná organizácia vedy a techniky,
- obce, dobrovoľné združenia obcí a miest, VÚC, MČ, štátne organizácie, rozpočtové a príspevkové organizácie, verejnoprávne inštitúcie.</t>
  </si>
  <si>
    <t>„Matching“ granty ku zdrojom získaným od súkromného sektora</t>
  </si>
  <si>
    <t>1.4.3.</t>
  </si>
  <si>
    <t>„Matching“ granty ku zdrojom získaným od súkromného sektora v rámci výskumnej spolupráce, druhé kolo.</t>
  </si>
  <si>
    <t>Podporiť a motivovať spoluprácu a spoločné projekty medzi výskumnými organizáciami a súkromným sektorom.</t>
  </si>
  <si>
    <t>Zlepšenie výskumnej infraštruktúry.</t>
  </si>
  <si>
    <t>Nákup dlhodobého hmotného a nehmotného majetku.</t>
  </si>
  <si>
    <t>I2 K9 POO</t>
  </si>
  <si>
    <t>POO</t>
  </si>
  <si>
    <t>jún 2024</t>
  </si>
  <si>
    <t>sektor výskumu a vývoja v zmysle § 7 písm. a), b), c) zákona č. 172/2005 Z. z.</t>
  </si>
  <si>
    <t>Všeobecná výzva APVV</t>
  </si>
  <si>
    <t>1.5.1.</t>
  </si>
  <si>
    <t>Všeobecná výzva 2024</t>
  </si>
  <si>
    <t>Zvýšiť kvalitu výskumu a vývoja prostredníctvom súťaže všetkých žiadateľov v konkurenčnom prostredí.</t>
  </si>
  <si>
    <t>Všeobecná výzva (VV) nemá obmedzenia týkajúce sa vecného zamerania projektov výskumu a vývoja. Ich zameranie, ciele a vecnú náplň výskumu a vývoja určuje žiadateľ. Základnou snahou agentúry je zvýšiť kvalitu výskumu a vývoja prostredníctvom súťaže všetkých žiadateľov v konkurenčnom prostredí. Projekty môžu mať charakter základného výskumu, aplikovaného výskumu alebo vývoja tak, ako sú tieto definované v § 2 ods. 2, 3, 4 zákona č. 172/2005 Z. z. v znení neskorších predpisov.</t>
  </si>
  <si>
    <t>Bežné priame náklady: mzdové náklady a ostatné osobné náklady, zdravotné a sociálne poistenie, cestovné náklady, materiál, služby, energie, vodné, stočné, komunikácie; bežné nepriame náklady. Doba riešenia projektu max. 48 mesiacov.</t>
  </si>
  <si>
    <t xml:space="preserve">Všeobecná výzva APVV pre mladých vedeckých pracovníkov </t>
  </si>
  <si>
    <t>1.5.2.</t>
  </si>
  <si>
    <t>Všeobecná výzva pre mladých vedeckých pracovníkov 2023/2024</t>
  </si>
  <si>
    <t>Zvýšiť kvalitu výskumu a vývoja prostredníctvom súťaže všetkých žiadateľov v konkurenčnom prostredí. Všeobecná výzva pre mladých vedeckých pracovníkov má obmedzenie, podľa ktorého môže byť zodpovedným riešiteľom výlučne mladý vedecký pracovník.</t>
  </si>
  <si>
    <t>december 2023 - január 2024</t>
  </si>
  <si>
    <t>Slovenská právnická osoba alebo slovenská fyzická osoba – podnikateľ, ktorá má platné osvedčenie o spôsobilosti vykonávať výskum a vývoj podľa § 26a zákona č. 172/2005 Z. z. v znení neskorších predpisov a predkladá žiadosť o finančné prostriedky na riešenie projektu.</t>
  </si>
  <si>
    <t>Podpora zvyšovania kvality základného výskumu - VEGA</t>
  </si>
  <si>
    <t>1.5.3.</t>
  </si>
  <si>
    <t>MŠVVaM SR a SAV</t>
  </si>
  <si>
    <t>Výzva na podávanie žiadostí o dotácie na nové projekty VEGA so začiatkom riešenia v roku 2025.</t>
  </si>
  <si>
    <t>Zvýšiť kvalitu základného výskumu v jednotlivých skupinách odborov vedy a techniky a posilniť konkurencieschopnosť Slovenska.</t>
  </si>
  <si>
    <t>Výdavky na tovary a služby (630), cestovné náklady, dopravné, konferenčné výdavky, materiál, tlač publikačných výstupov a pod., max. obdobie riešenia projektu: 4 roky.</t>
  </si>
  <si>
    <t>apríl 2024</t>
  </si>
  <si>
    <t>vysokoškolskí učitelia a výskumní pracovníci VŠ a SAV</t>
  </si>
  <si>
    <t>Podpora projektov priemyselného výskumu a experimentálneho vývoja</t>
  </si>
  <si>
    <t>1.6.1.</t>
  </si>
  <si>
    <t>Podpora projektov priemyselného výskumu a experimentálneho vývoja.</t>
  </si>
  <si>
    <t>Podpora zvýšenia stupňa inovatívnosti a konkurencieschopnosti podnikateľského sektora prostredníctvom realizácie projektov priemyselného výskumu a experimentálneho vývoja a z toho vyplývajúce zvýšenie podnikových výdavkov na predmetné aktivity.</t>
  </si>
  <si>
    <t>Oprávnené aktivity:
- priemyselný výskum a/alebo experimentálny vývoj.
Príklady oprávnených výdavkov:
- obstaranie dlhodobého hmotného majetku a nehmotného majetku, náklady na odpisy dlhodobého hmotného a nehmotného majetku, mzdové výdavky, výdavky na zmluvný výskum, výdavky na poradenské služby, nákup spotrebného materiálu, výdavky spojené so získaním, schválením a ochranou patentov a iných práv duševného vlastníctva.
Projekt musí byť v súlade so Stratégiou výskumu a inovácií pre inteligentnú špecializáciu Slovenskej republiky 2021 – 2027 (SK RIS3 2021+).</t>
  </si>
  <si>
    <t>Program Slovensko, opatrenie 1.1.1</t>
  </si>
  <si>
    <t>Do vyčerpania alokácie, resp. na základe rozhodnutia poskytovateľa z dôvodu nedostatočného záujmu zo strany potenciálnych žiadateľov.</t>
  </si>
  <si>
    <t>Podniky (držiteľ platného osvedčenia o spôsobilosti vykonávať činnosti v oblasti výskumu a vývoja).</t>
  </si>
  <si>
    <t>Podniky, výskumné organizácie, maximálny počet partnerov (okrem žiadateľa): 2 subjekty (držitelia platného osvedčenia o spôsobilosti vykonávať činnosti v oblasti výskumu a vývoja).</t>
  </si>
  <si>
    <t>Podpora participácie na IPCEI v oblasti mikroelektroniky</t>
  </si>
  <si>
    <t>IPCEI v oblasti mikroelektroniky.</t>
  </si>
  <si>
    <t>Ministerstvo investícií, regionálneho rozvoja a informatizácie SR, www.mirri.gov.sk, email: plan.obnovy@mirri.gov.sk</t>
  </si>
  <si>
    <t>Výzva na predkladanie žiadostí o poskytnutie prostriedkov mechanizmu na podporu obnovy a odolnosti zameraná na podporu projektov, ktoré sú súčasťou významného projektu spoločného európskeho záujmu (IPCEI) v oblasti mikroelektroniky.</t>
  </si>
  <si>
    <t>POO, investícia 4, komponent 17</t>
  </si>
  <si>
    <t>november 2023</t>
  </si>
  <si>
    <t>Právnické osoby oprávnené na podnikanie podľa § 2 ods. 2 písm. a) Obchodného zákonníka , t. j. osoby zapísané v Obchodnom registri, ktorých IPCEI projekty v oblasti mikroelektroniky boli súčasťou notifikácie poskytnutia štátnej pomoci predloženej Slovenskou republikou, pričom Európska komisia o tejto notifikácii rozhodla.</t>
  </si>
  <si>
    <t>N/A</t>
  </si>
  <si>
    <t>Podpora špičkového výskumu a vývoja od myšlienky k produktu s prienikom na vesmír</t>
  </si>
  <si>
    <t>1.6.11.</t>
  </si>
  <si>
    <t>Špičkový výskum a vývoj od myšlienky k produktu.</t>
  </si>
  <si>
    <t>Podpora špičkového výskumu a vývoja vo všetkých definovaných doménach RIS3+ s prienikom na vesmír. Aktivity spojené s vesmírom zastupujú v súčasnosti celosvetovo jednu z najdynamickejšie sa rozvíjajúcich oblastí a majú najväčší potenciál transformácie z hľadiska štruktúry aktuálnej a budúcej ekonomiky. Nakoľko Slovensko disponuje dostatočnou výskumnou a inovačnou kapacitou v podobe kvalitných výskumných tímov, inštitúcií a inovatívnych spoločností, predstavujú vesmírne aktivity mimoriadne sľubnú oblasť ekonomického rastu so svojím širokým záberom vedeckých, technických, environmentálnych, bezpečnostných, podnikateľských a komerčných aplikácií.</t>
  </si>
  <si>
    <t>Podpora prepájania podnikateľského sektora s výskumnými inštitúciami a podpora budovania stabilného zázemia pre špičkový výskum v špecifickej oblasti vesmírnych technológií s prepojením na inovatívny priemysel - výskum a vývoj nových materiálov a technológií, ktoré sú považované za kľúčové z hľadiska ďalšieho udržateľného rozvoja civilizácie (KET - key enabling technologies) - napr. nanomateriály pre biomedicínske aplikácie, biotechnológie a biomateriály; kvantové materiály, kvantové zariadenia a kvantové podporné technológie; prelomové/úplne nové technológie a produkty (predovšetkým rekombinantné technológie); a digitálnu transformáciu - vývoj inteligentných systémov zabudovaných priamo do výrobných zariadení a výsledných produktov - napr. vývoj a aplikácia kompaktných senzorov na integráciu do všetkých druhov prostredí; podpora pilotných a demonštračných projektov, skorého nasadzovania produktov a šírenia technológie; implementácia systémov na zber údajov z veľkého počtu rozptýlených senzorov a ich agregácia v masívnych databázach.</t>
  </si>
  <si>
    <t>Projekty výskumu a vývoja v rámci priemyselného výskumu a experimentálneho vývoja vychádzajúc z RIS3+.</t>
  </si>
  <si>
    <t>Právnické osoby uskutočňujúce výskum a vývoj podľa § 7 písm. a) štátny sektor, b) sektor v. v. i. c) sektor VŠ, d) neziskový sektor a e) podnikateľský sektor zákona č. 172/2005 Z. z. o organizácii štátnej podpory výskumu a vývoja a o doplnení zákona č. 575/2001 Z. z. o organizácii činnosti vlády a organizácií ústrednej štátnej správy v znení neskorších predpisov.</t>
  </si>
  <si>
    <t>Právnické osoby uskutočňujúce výskum a vývoj podľa § 7 písm. a) Štátny sektor, b) sektor v. v. i. c) sektor VŠ, d) neziskový sektor a e) podnikateľský sektor zákona č. 172/2005 Z. z. o organizácii štátnej podpory výskumu a vývoja a o doplnení zákona č. 575/2001 Z. z. o organizácii činnosti vlády a organizácií ústrednej štátnej správy v znení neskorších predpisov.</t>
  </si>
  <si>
    <t>Podpora výskumu a vývoja na podporu obrany štátu</t>
  </si>
  <si>
    <t>1.6.12.</t>
  </si>
  <si>
    <t>MO SR</t>
  </si>
  <si>
    <t>Verejná výzva na predkladanie žiadostí o poskytnutie dotácie na projekty výskumu a vývoja na podporu obrany štátu.</t>
  </si>
  <si>
    <t>Ministerstvo obrany SR</t>
  </si>
  <si>
    <t>Primárnym zámerom výzvy je výskum s cieleným rozpracovaním využitia výsledkov v prostredí rezortu obrany. Projekty výskumu a vývoja musia byť tematicky zamerané na vybrané prioritné oblasti rezortného výskumu a vývoja.</t>
  </si>
  <si>
    <t>Projekty výskumu a vývoja v rámci základného výskumu, priemyselného výskumu, experimentálneho vývoja alebo štúdií uskutočniteľnosti.</t>
  </si>
  <si>
    <t>Medzirezortný program 06E - Podpora obrany štátu na roky 2024 až 2026: Podprogram 06E0I - VÝSKUM A VÝVOJ NA PODPORU OBRANY ŠTÁTU.</t>
  </si>
  <si>
    <t>a) právnické osoby so sídlom na území Slovenskej republiky alebo fyzické osoby oprávnené na podnikanie s miestom podnikania na území Slovenskej republiky, ktorých predmetom činnosti je výskum a/alebo vývoj; podľa § 7 zákona č. 172/2005 Z. z. sa právnické osoby a fyzické osoby podnikatelia uskutočňujúce výskum a vývoj na štatistické účely začleňujú do týchto sektorov výskumu a vývoja:
- štátny sektor, ktorý tvorí Slovenská akadémia vied a právnické osoby uskutočňujúce výskum a vývoj zriadené ústrednými orgánmi štátnej správy,
- sektor verejných výskumných inštitúcií, ktorý tvoria verejné
výskumné inštitúcie,
- sektor vysokých škôl, ktorý tvoria verejné vysoké školy, štátne vysoké školy, súkromné vysoké školy a nimi založené právnické osoby uskutočňujúce výskum a vývoj,
- neziskový sektor, ktorý tvoria občianske združenia, neziskové organizácie, združenia právnických osôb uskutočňujúce výskum a vývoj,
- podnikateľský sektor, ktorý tvoria podnikatelia, ktorí v rámci svojich podnikateľských činností uskutočňujú aj výskum a vývoj,
b) v prípade ak ide o žiadateľov o poskytnutie štátnej pomoci aj podniky, ktoré majú v predmete činnosti výskum a/alebo vývoj v oblasti zamerania predkladaného projektu alebo aj podniky, ktoré výskum a vývoj nemajú zapísaný v predmete činnosti. Tieto však musia výskum a/alebo vývoj zabezpečiť v rámci riešenia projektu výskumu a vývoja spoluprácou s výskumnou organizáciou, ktorá výskum, resp. vývoj v oblasti zamerania predkladaného projektu vykonáva v rámci svojej činnosti – tzv. efektívna spolupráca.</t>
  </si>
  <si>
    <t xml:space="preserve">Podpora sociálnych inovácií </t>
  </si>
  <si>
    <t>1.6.13.</t>
  </si>
  <si>
    <t>VAIA (sprostredkovateľ ešte neurčený)</t>
  </si>
  <si>
    <t>Podpora sociálnych inovácií.</t>
  </si>
  <si>
    <t>Rozvíjať sociálne inovácie a systémové riešenia spoločenských problémov.</t>
  </si>
  <si>
    <t>Podpora sociálnych inovácií a podporných platforiem.</t>
  </si>
  <si>
    <t>Aktivity zamerané na škálovanie overených sociálnych inovácií, aktivity v rámci pilotných projektov s potenciálom budúceho škálovania, aktivity v úvodných fázach inovačnej špirály a aktivity platforiem na podporu sociálnych inovácií a sociálnych inovátorov.</t>
  </si>
  <si>
    <t>máj 2024</t>
  </si>
  <si>
    <t>Zvýšenie účinnosti podpory regionálnych inovácií v oblasti digitalizácie priemyslu</t>
  </si>
  <si>
    <t>1.6.14.</t>
  </si>
  <si>
    <t>email: lubica.sebenova@eitmanufacturing.eu</t>
  </si>
  <si>
    <t>Zvýšenie účinnosti podpory regionálnych inovácií v oblasti digitalizácie priemyslu.</t>
  </si>
  <si>
    <t>Digitálna transformácia.</t>
  </si>
  <si>
    <t>Rôzna forma podpory: granty, výmeny zamestnancov a výskumníkov, e- governance</t>
  </si>
  <si>
    <t>Uznesenie vlády č. 188/2023</t>
  </si>
  <si>
    <t>ŠR + Horizont EÚ</t>
  </si>
  <si>
    <t>Malé a stredné podniky, výskumné inštitúcie, verejné a súkromné vysoké školy, verejná a štátna správa, územná samospráva, sektor výskumu a vývoja v zmysle § 7 písm. a) a d) zákona č. 172/2005 Z. z.</t>
  </si>
  <si>
    <t>neplánuje sa</t>
  </si>
  <si>
    <t>1.6.2.</t>
  </si>
  <si>
    <t>Podpora výskumu a vývoja v oblasti digitálnej transformácie Slovenska RIS3</t>
  </si>
  <si>
    <t>1.6.3.</t>
  </si>
  <si>
    <t>Podpora výskumu a vývoja v oblasti digitálnej transformácie Slovenska RIS3.</t>
  </si>
  <si>
    <t>Ministerstvo investícií, regionálneho rozvoja a informatizácie SR, www.mirri.gov.sk/plan-obnovy, email: plan.obnovy@mirri.gov.sk</t>
  </si>
  <si>
    <t>Cieľom výzvy je podpora inovatívnych spôsobov šírenia digitálnych technológií v spoločnosti, zvýšenie bezpečnosti a pridanej hodnoty údajov, ktoré generujú digitálne technológie a aplikačné využitie technológií, ako je umelá inteligencia, superpočítače, virtuálna a rozšírená realita a pod.</t>
  </si>
  <si>
    <t>Všetky náklady na výskumné aktivity v súlade s oprávnenými výdavkami v rámci článku 25 nariadenia GBER.</t>
  </si>
  <si>
    <t>POO, komponent 17, investícia 4</t>
  </si>
  <si>
    <t>marec/apríl 2024</t>
  </si>
  <si>
    <t>bez obmedzenia</t>
  </si>
  <si>
    <t>Podpora digitálnej ekonomiky RIS3</t>
  </si>
  <si>
    <t>1.6.4.</t>
  </si>
  <si>
    <t>Podpora digitálnej ekonomiky RIS3.</t>
  </si>
  <si>
    <t>Cieľom výzvy sú aplikačné riešenia v oblasti digitálnych technológii; vybudované ľudské, technologické a infraštruktúrne kapacity v oblasti výskumu a vývoja; testovacia a experimentálna infraštruktúra.</t>
  </si>
  <si>
    <t>Podpora výskumu a vývoja v oblasti digitálnej transformácie Slovenska (RIS3).</t>
  </si>
  <si>
    <t>Aplikačné riešenia v oblasti digitálnych technológii; vybudované ľudské, technologické a infraštruktúrne kapacity v oblasti výskumu a vývoja; testovacia a experimentálna infraštruktúra.</t>
  </si>
  <si>
    <t>PSK</t>
  </si>
  <si>
    <t>december 2025</t>
  </si>
  <si>
    <t>podnikateľské subjekty, výskumné inštitúcie</t>
  </si>
  <si>
    <t>Investičná pomoc pre technologické centrá</t>
  </si>
  <si>
    <t>1.6.5.</t>
  </si>
  <si>
    <t>Investičná pomoc pre technologické centrá.</t>
  </si>
  <si>
    <t>Podpora investícií do technologických centier.</t>
  </si>
  <si>
    <t>Podpora investícií do technologického centra zameraného na vývoj alebo inováciu technicky vyspelých výrobkov, technológií alebo výrobných procesov, za účelom ich použitia vo výrobe alebo zvýšenia pridanej hodnoty.</t>
  </si>
  <si>
    <t>Podporený bude:
- nákup pozemku, budovy, technické zhodnotenie budovy
- nákup nového technologického a strojového vybavenia
- nákup nehmotného investičného majetku – patenty, licencie, know-how a pod.
- nájom pozemku, nájom budov
- mzdové náklady novovytvorených pracovných miest počas obdobia 2 rokov.
Technológie, ktoré majú byť začlenené do oprávnených nákladov, musia byť nové t. j. vyrobené nie skôr ako dva roky pred obstaraním a obstarané za trhových podmienok.
Oprávnené územie je celá Slovenská republika okrem Bratislavského samosprávneho kraja. Maximálna intenzita investičnej pomoci v technologických centrách a podmienky na poskytnutie investičnej pomoci v technologických centrách stanovuje zákon č. 57/2018 Z. z. a nariadenie vlády SR č. 195/2018 Z. z. Na poskytnutie investičnej pomoci neexistuje právny nárok a každá žiadosť je posudzovaná individuálne.</t>
  </si>
  <si>
    <t>Zákon č. 57/2018 Z. z. o regionálnej investičnej pomoci a o zmene a doplnení niektorých zákonov v znení neskorších predpisov, nariadenie vlády SR č. 195/2018 Z. z., ktorým sa ustanovujú podmienky na poskytnutie investičnej pomoci, maximálna intenzita investičnej pomoci a maximálna výška investičnej pomoci v regiónoch Slovenskej republiky v znení neskorších predpisov.</t>
  </si>
  <si>
    <t>otvorená schéma</t>
  </si>
  <si>
    <t>fyzická osoba – podnikateľ alebo právnická osoba zriadená za účelom podnikania</t>
  </si>
  <si>
    <t>Podpora projektov výskumu v oblasti školstva - KEGA</t>
  </si>
  <si>
    <t>1.6.6.</t>
  </si>
  <si>
    <t>Výzva na podávanie žiadostí o dotácie na nové projekty KEGA so začiatkom riešenia v roku 2025.</t>
  </si>
  <si>
    <t>Podpora projektov aplikovaného výskumu v oblasti školstva, pedagogiky a tvorivého a interpretačného umenia, iniciovaných riešiteľmi VŠ.</t>
  </si>
  <si>
    <t>Výdavky na tovary a služby (630), cestovné náklady, dopravné, konferenčné výdavky, materiál, tlač publikačných výstupov a pod., max. obdobie riešenia projektu: 3 roky.</t>
  </si>
  <si>
    <t>vysokoškolskí učitelia a výskumní a umeleckí pracovníci VŠ</t>
  </si>
  <si>
    <t>Podpora aplikovaného biomedicínskeho výskumu</t>
  </si>
  <si>
    <t>1.6.7.</t>
  </si>
  <si>
    <t>Verejná výzva na predkladanie žiadostí o poskytnutie dotácie v pôsobnosti Ministerstva zdravotníctva Slovenskej republiky na rok 2024 v oblasti zdravotníctva na účely výskumu a vývoja.</t>
  </si>
  <si>
    <t>Bežné výdavky, mzdové a ostatné osobné náklady, cestovné náhrady tuzemské/ zahraničné, spotrebný materiál, služby, náklady na realizáciu oponentských konaní a kontrolných dní, režijné náklady, kapitálové výdavky.</t>
  </si>
  <si>
    <t>Dotácie v oblasti zdravotníctva na účely výskumu a vývoja v zmysle ustanovenia § 2 ods. 1 písm. a) zákona č. 525/2010 Z. z. o poskytovaní dotácií v pôsobnosti Ministerstva zdravotníctva Slovenskej republiky v znení neskorších predpisov.</t>
  </si>
  <si>
    <t>júl 2024</t>
  </si>
  <si>
    <t>nemocnice, vysoké školy, SAV, špecializované pracoviská MZ SR, podniky a neziskové organizácie uskutočňujúce výskum, vývoj alebo inovácie</t>
  </si>
  <si>
    <t>1.6.8.</t>
  </si>
  <si>
    <t>Prvá fáza – návrh 43 mil. eur do vyčerpania finančných prostriedkov, alebo do 31.
12. 2027 podľa toho, ktorá skutočnosť nastane skôr.
Druhá fáza – návrh 15,3 mil. – 2027-2029.</t>
  </si>
  <si>
    <t>Podpora projektov zapojených do IPCEI s názvom European Battery Innovation</t>
  </si>
  <si>
    <t>1.6.9.</t>
  </si>
  <si>
    <t>Podpora 2. fázy projektu, ktorý je súčasťou významného projektu spoločného európskeho záujmu (IPCEI – Important Project of Common European Interest) s názvom European Battery Innovation, v rámci ktorého bolo poskytnutie štátnej pomoci Slovenskou republikou notifikované a Európska komisia o tejto notifikácii rozhodla, ktorého 1. fáza bola podporená z operačného programu Integrovaná infraštruktúra v programovom období 2014 – 2020 a zároveň ktorý nespĺňa podmienky na priame poskytnutie príspevku podľa čl. 118a nariadenia o spoločných ustanoveniach.</t>
  </si>
  <si>
    <t>výzva vyhlásená 18.12.2023</t>
  </si>
  <si>
    <t>január</t>
  </si>
  <si>
    <t>realizátor IPCEI EuBatIn projektu</t>
  </si>
  <si>
    <t>Podpora popularizácie výskumu, vývoja a inovácií</t>
  </si>
  <si>
    <t>1.7.1.</t>
  </si>
  <si>
    <t>MŠVVaM SR/APVV</t>
  </si>
  <si>
    <t>Podpora popularizácie výskumu, vývoja a inovácií.</t>
  </si>
  <si>
    <t>Posilniť popularizáciu vedy v širšej verejnosti a tak prilákať viac talentov k práci vo výskume a vývoji</t>
  </si>
  <si>
    <t>Podpora aktivít zahŕňajúcich rôzne formy popularizácie vedy:
a) popularizácia výstupov výskumu a vývoja pre verejnosť,
b) prepájanie kultúrneho a kreatívneho sektora s výskumným a inovačným ekosystémom,
c) projekty občianskej vedy - zapájanie občianskej spoločnosti do vedeckého výskumu.</t>
  </si>
  <si>
    <t>Popularizačné aktivity – tovary a služby</t>
  </si>
  <si>
    <t>Podpora sieťovania podnikov</t>
  </si>
  <si>
    <t>1.7.2.</t>
  </si>
  <si>
    <t>Podpora sieťovania podnikov.</t>
  </si>
  <si>
    <t>Podpora sieťovania podnikov prostredníctvom realizácie projektov zameraných na zefektívnenie činnosti a rozvoj klastrových organizácií, podporu ich inovačného potenciálu, vzájomnej spolupráce a internacionalizácie.</t>
  </si>
  <si>
    <t>Zámerom výzvy je podporiť rozvoj inovačného ekosystému prostredníctvom podpory rozvoja klastrového ekosystému. Realizácia projektov v rámci výzvy prispeje k posilneniu pozície klastrových organizácií na národnej, ako aj medzinárodnej úrovni a k zabezpečeniu ich stability a rozvoja. Podpora klastrových organizácií, vrátane ich zapájania do riešenia inovačných úloh, medzinárodných sietí, partnerstiev a projektov prispeje k zvýšeniu konkurencieschopnosti MSP na domácich a zahraničných trhoch.</t>
  </si>
  <si>
    <t>Činnosti zamerané na plnenie úloh a cieľov vyplývajúcich pre klastrové organizácie z:
- dokumentu Stratégia rozvoja klastrovej organizácie platného počas obdobia realizácie hlavnej aktivity projektu a súčasne,
- národného hodnotenia výkonnosti klastrov, ktoré klastrové organizácie zastrešujú s dôrazom na zefektívnenie činnosti a rozvoj klastrových organizácií, podporu ich inovačného potenciálu, ich vzájomnej spolupráce, podporu povedomia o ich poslaní a aktivitách a podporu ich internacionalizácie.
Príklady oprávnených výdavkov:
- mzdové výdavky, výdavky vykazované zjednodušeným spôsobom vykazovania v súlade s čl. 56 nariadenia (EÚ) 2021/1060 (t. j. uplatní sa paušálna sadzba do výšky 40 % oprávnených priamych nákladov na zamestnancov).</t>
  </si>
  <si>
    <t>Program Slovensko, opatrenie 1.3.3</t>
  </si>
  <si>
    <t>do vyčerpania alokácie</t>
  </si>
  <si>
    <t>klastrové organizácie</t>
  </si>
  <si>
    <t>Excelentní postdoktorandi (R2)</t>
  </si>
  <si>
    <t>Excelentní postdoktorandi (R2).</t>
  </si>
  <si>
    <t>Posilnenie financovania výskumných aktivít a rozvoja konkrétnych výskumných pracovníkov a ich tímov na úrovni R2. Výzva bude zameraná na výskumníkov pôsobiacich v predchádzajúcom období v zahraničí. Prichádzajúcim vedcom zjednodušíme príchod a etablovanie kariéry v novom prostredí.</t>
  </si>
  <si>
    <t xml:space="preserve">Veľké projekty pre excelentných výskumníkov </t>
  </si>
  <si>
    <t>2.1.2.</t>
  </si>
  <si>
    <t>Veľké projekty pre excelentných výskumníkov.</t>
  </si>
  <si>
    <t>2.1.3.</t>
  </si>
  <si>
    <t>Systém na podávanie žiadostí sa otvára v zmysle podmienok programu najneskôr
6 týždňov pred stanovenou uzávierkou, teda: marec 2025, september 2025.</t>
  </si>
  <si>
    <t>V prípade vyslaní zo Slovenska do zahraničia ide o študentov 2. stupňa VŠ štúdia (resp. najmenej 7. semestra v prípade programov spájajúcich 1. a 2. stupeň), doktorandov (a to aj v prípade, že sa doktorandské štúdium realizuje na externej vzdelávacej inštitúcii v zmysle zákona o vysokých školách, napr. na SAV) a postdoktorandov (teda vysokoškolských učiteľov a výskumných pracovníkov ktorým bol udelený titul PhD. alebo jeho ekvivalent, pričom k termínu uzávierky na predkladanie žiadostí od udelenia tohto titulu neuplynulo viac ako 10 rokov). Oprávnenosť nie je viazaná na občianstvo, ale na trvalý pobyt žiadateľa na Slovensku.
V prípade prijatí zo zahraničia na Slovensko ide o študentov 2. stupňa vysokoškolského vzdelávania alebo študentov, ktorí v čase podávania žiadosti už absolvovali minimálne 2,5 roka svojho vysokoškolského štúdia v tom istom/obdobnom študijnom odbore/programe, ďalej o doktorandov a o vysokoškolských učiteľov, výskumných a umeleckých pracovníkov.</t>
  </si>
  <si>
    <t>2.1.4.</t>
  </si>
  <si>
    <t>Stredoeurópsky výmenný program pre univerzitné štúdiá (CEEPUS) podporuje akademické mobility v strednej, východnej a juhovýchodnej Európe, prispieva k európskej integrácii a zdôrazňuje regionálne špecifiká. Program umožňuje rozvíjať spoluprácu slovenských a zahraničných vysokých škôl pomocou vytvárania akademických sietí, v rámci ktorých sa uskutočňuje vedecko-výskumná spolupráca a realizujú sa mobility študentov, doktorandov a vysokoškolských učiteľov. Prioritou je rozvoj spoločných študijných programov vedúcich k dvojitým alebo spoločným diplomom a k spoločnému vedeniu diplomových a dizertačných prác. V rámci programu CEEPUS je takisto možné realizovať exkurzie a letné školy, koordinačné stretnutia a jazykové kurzy, ktoré dopĺňajú odbornú a vedeckú spoluprácu medzi partnerskými univerzitami.</t>
  </si>
  <si>
    <t>N/A
Systém na podávanie žiadostí o štipendium na nasledujúci akademický rok otvára Centrálna kancelária CEEPUS vo Viedni spravidla v máji; systém na podávanie žiadostí o vytvorenie sietí na nasledujúci akademický rok otvára Centrálna kancelária CEEPUS vo Viedni spravidla v októbri.</t>
  </si>
  <si>
    <t>Pre predkladanie žiadostí na vytvorenie sietí: 15. január 2025.
Pre predkladanie žiadostí o štipendium: priebežne počas akademického roka (niektoré krajiny môžu aplikovať cut-off dates pre pobyty v zimnom a v letnom semestri).</t>
  </si>
  <si>
    <t>N/A pre štipendijné pobyty; v prípade zapojenia sa do sietí a následnej sieťovej mobility platí:
- Slovenské inštitúcie oprávnené zúčastňovať sa na programe (teda vstupovať do sietí alebo vysielať/prijímať mobility) sú verejné, štátne a súkromné vysoké školy, a to pod podmienkou, že nebudú vyžadovať od prijímaných účastníkov programu školné.
- Zahraničnými inštitúciami oprávnenými zúčastňovať sa na programe (teda vstupovať do sietí alebo vysielať/prijímať mobility) sú tie, ktoré potvrdí národná kancelária príslušnej krajiny (viac informácií o jednotlivých krajinách na https://www.ceepus.info/content/contact#NCO)</t>
  </si>
  <si>
    <t xml:space="preserve">Výskumné mobility - Akcia Rakúsko - Slovensko </t>
  </si>
  <si>
    <t>2.1.5.</t>
  </si>
  <si>
    <t>Krátkodobá a strednodobá podpora medzištátnych mobilít študentov, doktorandov, vysokoškolských učiteľov a výskumných pracovníkov medzi Slovenskom a Rakúskom vo forme štipendií.
Podpora kooperačných projektov medzi slovenskými a rakúskymi inštitúciami v oblasti výskumu a vysokoškolského vzdelávania. Na podporu projektov prostredníctvom Akcie Rakúsko – Slovensko treba nazerať ako na pomoc pri rozvíjaní a posilňovaní bilaterálnych – rakúsko-slovenských – partnerstiev v oblastiach vysokoškolského vzdelávania a výskumu. Aktivity v rámci podporených projektov majú predovšetkým trvalo zlepšiť bilaterálnu spoluprácu vysokých škôl, univerzít, ako aj akadémií vied, preto by pri projektoch mala byť nosnou rakúsko- slovenská spolupráca. Zapojenie partnerov z tretích krajín do projektov je možné, avšak ich účasť na projekte by mala predovšetkým podporovať, resp. posilniť bilaterálnu spoluprácu partnerov z Rakúska a zo Slovenska.</t>
  </si>
  <si>
    <t>Štipendium na pokrytie životných nákladov počas pobytu (pobyty v Rakúsku pre príslušníkov slovenských inštitúcií a pobyty na Slovensku pre príslušníkov rakúskych inštitúcií). Pobyty môžu mať za cieľ štúdium, realizáciu prednáškovej alebo vedecko-výskumnej činnosti; v prípade študentov a doktorandov sa podporujú tiež letné jazykové kurzy slovenčiny pre záujemcov z Rakúska a nemčiny pre záujemcov zo Slovenska.
Podpora kooperačných projektov medzi slovenskými a rakúskymi inštitúciami
v oblasti výskumu a vysokoškolského vzdelávania, a to formou 2 typov podpory:
I. Cielená projektová podpora Akcie - týmto druhom podpory chce Akcia stimulovať, resp. posilniť spoluprácu medzi oboma krajinami v dôležitých oblastiach vysokoškolského vzdelávania a výskumu, a tak vytvoriť príklady dobrej praxe; momentálne môžu byť podporené projekty z nasledujúcich oblastí stanovených Riadiacim grémiom Akcie: Organizácia rakúsko-slovenských letných jazykových kurzov („Sommerkollegs“); Organizácia rakúsko-slovenských školení pre študentov a doktorandov zameraných buď na zlepšenie odborných znalostí, alebo na zlepšenie zručností v oblasti „soft skills“ (ako napr. prezentačné a komunikačné zručnosti, projektový manažment a pod.); Doktoráty pod dvojitým vedením.
II. Podpora iniciatívnych projektov v rámci Akcie - v rámci tejto oblasti podpory si projektoví partneri zvolia témy a aktivity, ktoré potrebujú pre naplnenie svojich cieľov (tzv. „bottom-up“ prístup), pričom musia byť tieto projekty v súlade so zameraním Akcie.</t>
  </si>
  <si>
    <t>Štipendiá: 15. marec a 15. október 2025.
Projekty: 15. marec, 15. máj a 15. október 2025.
Poznámka: Aktuálne programové obdobie programu Akcia Rakúsko – Slovensko končí v roku 2025, očakáva sa však jeho pokračovanie (to sa však musí potvrdiť na Zasadnutí zmiešanej rakúsko-slovenskej komisie, čo by malo byť v priebehu roka 2024, najneskôr však 2025).</t>
  </si>
  <si>
    <t>Okrem oprávnených vysokých škôl a príslušných akadémií vied krajín programu môžu byť v niektorých prípadoch prijímajúcou inštitúciou alebo partnerom projektu aj archívy, knižnice, múzeá alebo iné (výskumné) inštitúcie, ktorých inventár alebo know-how je nevyhnutný pre realizáciu zámeru pobytu alebo projektu.</t>
  </si>
  <si>
    <t xml:space="preserve">Výskumné mobility - bilaterálne zmluvy v oblasti vzdelávania </t>
  </si>
  <si>
    <t>2.1.6.</t>
  </si>
  <si>
    <t>Personálne a cestovné náklady (pozn.: cestovné náklady iba v prípade SR štipendistov do zahraničia).</t>
  </si>
  <si>
    <t>Priebežne (každý rok, t. j. 2024, 2025 a 2026), spravidla november, ktorý
predchádza príslušnému akademickému roku mobility.</t>
  </si>
  <si>
    <t>Technické zariadenia a laboratórne vybavenie pre výskum</t>
  </si>
  <si>
    <t>2.2.1.</t>
  </si>
  <si>
    <t>Technické zariadenia a laboratórne vybavenie pre výskum.</t>
  </si>
  <si>
    <t>Zlepšenie technického vybavenia existujúcich alebo založenie nových laboratórií (tzv. core facilities).</t>
  </si>
  <si>
    <t>Stroje a zariadenia, tovary a služby, nevyhnutné úpravy priestorov.</t>
  </si>
  <si>
    <t>Podpora veľkých rozvojových inovačných infraštruktúr</t>
  </si>
  <si>
    <t>2.2.2.</t>
  </si>
  <si>
    <t>Podpora veľkých rozvojových inovačných infraštruktúr.</t>
  </si>
  <si>
    <t>Atraktívna zdieľaná výskumná infraštruktúra podporujúca excelentný výskum, medziinšitucionálnu, medzinárodnú a medzisektorovú spoluprácu.</t>
  </si>
  <si>
    <t>Investície do infraštruktúry výskumu, vývoja a inovácií (kampusy, centrá, parky).</t>
  </si>
  <si>
    <t>apríl 2025</t>
  </si>
  <si>
    <t>Bilaterálna výzva Slovensko - Portugalsko</t>
  </si>
  <si>
    <t>2.3.1.</t>
  </si>
  <si>
    <t>Nadviazanie novej alebo zintenzívnenie už existujúcej vedecko-technickej spolupráce.</t>
  </si>
  <si>
    <t>Bilaterálna výzva Slovensko - Rakúsko</t>
  </si>
  <si>
    <t>2.3.2.</t>
  </si>
  <si>
    <t>Bilaterálna výzva Slovensko - Česká republika</t>
  </si>
  <si>
    <t>2.3.3.</t>
  </si>
  <si>
    <t>Cieľom výzvy je riešenie spoločných projektov výskumu a vývoja podporujúcich spoluprácu medzi organizáciami v Slovenskej republike a v Českej republike.</t>
  </si>
  <si>
    <t>Výzva bude zameraná na riešenie spoločných projektov výskumu a vývoja podporujúcich spoluprácu medzi organizáciami v Slovenskej republike a v Českej republike, pričom v nej budú stanovené prioritné oblasti, ktorých sa môžu projekty týkať. Tieto oblasti budú stanovené so zreteľom na spoločný záujem Slovenskej republiky a Českej republiky.</t>
  </si>
  <si>
    <t>Bežné priame náklady: mzdové náklady a ostatné osobné náklady, zdravotné a sociálne poistenie, cestovné náklady, materiál, služby, energie, vodné, stočné, komunikácie; bežné nepriame náklady. Doba riešenia projektu max. 36 mesiacov.</t>
  </si>
  <si>
    <t>Bilaterálna výzva Slovensko - Srbsko</t>
  </si>
  <si>
    <t>2.3.4.</t>
  </si>
  <si>
    <t>Bilaterálna výzva Slovensko - Ukrajina</t>
  </si>
  <si>
    <t>2.3.5.</t>
  </si>
  <si>
    <t>Bilaterálna výzva Slovensko - Poľsko</t>
  </si>
  <si>
    <t>2.3.6.</t>
  </si>
  <si>
    <t>Bilaterálna výzva Slovensko - Taiwan</t>
  </si>
  <si>
    <t>2.3.7.</t>
  </si>
  <si>
    <t>Dunajská stratégia</t>
  </si>
  <si>
    <t>Cieľom projektov multilaterálnej spolupráce je nadviazanie novej alebo zintenzívnenie už existujúcej vedecko-technickej spolupráce medzi krajinami dunajského regiónu a to použitím hlavne týchto nástrojov: prispieť k vedeckému rozvoju vo vyššie uvedených krajinách prostredníctvom financovania mobility výskumných pracovníkov v rámci spoločných výskumných projektov; prispieť k rozvoju výskumnej kapacity v danom regióne; podporiť rozvoj cezhraničnej výskumnej spolupráce; poskytnúť možnosť mladým vedeckým pracovníkom z vyššie uvedených krajín spolupracovať v medzinárodnom prostredí a rozvíjať ich vedeckú kariéru; umožniť spoločnú účasť na európskych výskumných projektoch. Žiadateľ bude v predloženej žiadosti sám indikovať odbor vedy a techniky, do ktorého žiadosť patrí. Žiadosti môžu predkladať slovenské právnické osoby a slovenské fyzické osoby – podnikatelia bez obmedzenia príslušnosti k sektoru výskumu a vývoja.</t>
  </si>
  <si>
    <t>Global Seed Funds 2025-2026 – podpora spolupráce s tímami MIT</t>
  </si>
  <si>
    <t>september</t>
  </si>
  <si>
    <t>vedecko-výskumné tímy z verejných vysokých škôl, univerzít a verejných výskumných inštitúcií so sídlom v Slovenskej republike</t>
  </si>
  <si>
    <t>2.4.1.</t>
  </si>
  <si>
    <t>Všeobecná výzva 2025</t>
  </si>
  <si>
    <t>Všeobecná výzva (VV) nemá obmedzenia týkajúce sa vecného zamerania projektov výskumu a vývoja. Ich zameranie, ciele a vecnú náplň výskumu a vývoja určuje žiadateľ. Základnou snahou agentúry je zvýšiť kvalitu výskumu a vývoja prostredníctvom súťaže všetkých žiadateľov v konkurenčnom prostredí.</t>
  </si>
  <si>
    <t>2.4.2.</t>
  </si>
  <si>
    <t>MŠVVaM SR, SAV</t>
  </si>
  <si>
    <t>Výzva na podávanie žiadostí o dotácie na nové projekty VEGA so začiatkom riešenia v roku 2026.</t>
  </si>
  <si>
    <t>Podpora zvyšovania kvality základného výskumu v jednotlivých skupinách odborov vedy a techniky a posilnenia konkurencieschopnosti Slovenska.</t>
  </si>
  <si>
    <t>Výzva VEGA je zameraná na riešenie projektov v jednotlivých skupinách odborov vedy a techniky. Ide o prerozdelenie časti inštitucionálneho financovania súťaživým spôsobom na podporu výskumnej, vývojovej alebo umeleckej činnosti VŠ a SAV.</t>
  </si>
  <si>
    <t>Podpora výskumu a vývoja vo firmách</t>
  </si>
  <si>
    <t>2.5.1.</t>
  </si>
  <si>
    <t>Podpora výskumu a vývoja vo firmách.</t>
  </si>
  <si>
    <t>Zvýšiť investície firiem do výskumu a vývoja, najmä do rizikových projektov v skorých fázach TRL.</t>
  </si>
  <si>
    <t>Oprávnené aktivity:
- priemyselný výskum a/alebo experimentálny vývoj.
Príklady oprávnených výdavkov:
- obstaranie dlhodobého hmotného majetku a nehmotného majetku, náklady na odpisy dlhodobého hmotného a nehmotného majetku, mzdové výdavky, výdavky na zmluvný výskum, výdavky na poradenské služby, nákup spotrebného materiálu, výdavky spojené so získaním, schválením a ochranou patentov a iných práv duševného vlastníctva.</t>
  </si>
  <si>
    <t>podniky uskutočňujúce výskum, vývoj alebo inovácie</t>
  </si>
  <si>
    <t>Podpora projektov strategického významu (IPCEI) - fáza II.</t>
  </si>
  <si>
    <t>2.5.2.</t>
  </si>
  <si>
    <t>Podpora pokračovania najúspešnejších projektov strategického významu (IPCEI) s vysokým inovačným a ekonomickým dopadom na ekonomiku Slovenska.</t>
  </si>
  <si>
    <t>Druhá fáza podpory projektov IPCEI, ktorá nadväzuje na financovanie, ktoré dotknuté firmy získali v 1.fáze v rámci POO alebo EŠIF. Zdroje na druhú fázu budú určené iba pre vybrané projekty, ktoré preukážu najlepšiu perspektívu z pohľadu excelentnosti, impaktu a implementácie na základe medzinárodného hodnotenia.</t>
  </si>
  <si>
    <t>Podľa projektu</t>
  </si>
  <si>
    <t>notifikované projekty IPCEI</t>
  </si>
  <si>
    <t>2.5.3.</t>
  </si>
  <si>
    <t>2.5.4.</t>
  </si>
  <si>
    <t>a) právnické osoby so sídlom na území Slovenskej republiky alebo fyzické osoby oprávnené na podnikanie s miestom podnikania na území Slovenskej republiky, ktorých predmetom činnosti je výskum a/alebo vývoj; podľa § 7 zákona č. 172/2005 Z. z. sa právnické osoby a fyzické osoby podnikatelia uskutočňujúce výskum a vývoj na štatistické účely začleňujú do týchto sektorov výskumu a vývoja:
- štátny sektor, ktorý tvorí SAV a právnické osoby uskutočňujúce výskum a vývoj zriadené ústrednými orgánmi štátnej správy,
- sektor verejných výskumných inštitúcií, ktorý tvoria v. v. i.,
- sektor vysokých škôl, ktorý tvoria verejné VŠ, štátne VŠ, súkromné VŠ a
nimi založené právnické osoby uskutočňujúce výskum a vývoj,
- neziskový sektor, ktorý tvoria občianske združenia, neziskové organizácie, združenia právnických osôb uskutočňujúce výskum a vývoj,
- podnikateľský sektor, ktorý tvoria podnikatelia, ktorí v rámci svojich podnikateľských činností uskutočňujú aj výskum a vývoj,
b) v prípade ak ide o žiadateľov o poskytnutie štátnej pomoci aj podniky, ktoré majú v predmete činnosti výskum a/alebo vývoj v oblasti zamerania predkladaného projektu alebo aj podniky, ktoré výskum a vývoj nemajú zapísaný v predmete činnosti. Tieto však musia výskum a/alebo vývoj zabezpečiť v rámci riešenia projektu výskumu a vývoja spoluprácou s výskumnou organizáciou, ktorá výskum, resp. vývoj v oblasti zamerania predkladaného projektu vykonáva v rámci svojej činnosti – tzv. efektívna spolupráca.</t>
  </si>
  <si>
    <t>Partnerstvo môže byť vytvorené v rámci efektívnej spolupráce v súlade so schémou štátnej pomoci s nasledovnými subjektmi:
a) podniky (MSP) so sídlom na území SR, ktoré vykonávajú činnosti výskumu a vývoja a budú sa podieľať na realizácii jednotlivých druhov oprávnených projektov (v zmysle čl. 107 ods. 1 ZFEÚ podnikom je subjekt vykonávajúci hospodársku činnosť bez ohľadu na jeho právne postavenie a spôsob financovania),
b) slovenské výskumné organizácie.</t>
  </si>
  <si>
    <t>2.6.1.</t>
  </si>
  <si>
    <t>Posilniť popularizáciu vedy v širšej verejnosti a tak prilákať viac talentov k práci vo výskume a vývoji.</t>
  </si>
  <si>
    <t>Popularizačné aktivity – tovary a služby.</t>
  </si>
  <si>
    <t xml:space="preserve">Excelentní postdoktorandi (R2) </t>
  </si>
  <si>
    <t>3.1.1.</t>
  </si>
  <si>
    <t>3.1.2.</t>
  </si>
  <si>
    <t>3.1.3.</t>
  </si>
  <si>
    <t>Systém na podávanie žiadostí sa otvára v zmysle podmienok programu najneskôr
6 týždňov pred stanovenou uzávierkou, teda: marec 2026, september 2026.</t>
  </si>
  <si>
    <t>30. apríl 2026
31. október 2026</t>
  </si>
  <si>
    <t>3.1.4.</t>
  </si>
  <si>
    <t>Pre predkladanie žiadostí na vytvorenie sietí: 15. január 2026.
Pre predkladanie žiadostí o štipendium: priebežne počas akademického roka (niektoré krajiny môžu aplikovať cut-off dates pre pobyty v zimnom a v letnom semestri).</t>
  </si>
  <si>
    <t>3.1.5.</t>
  </si>
  <si>
    <t>ŠR SR a štátny rozpočet Rakúskej republiky.</t>
  </si>
  <si>
    <t>Štipendiá: 15. marec a 15. október 2026.
Projekty: 15. marec, 15. máj a 15. október 2026.
Poznámka: Aktuálne programové obdobie programu Akcia Rakúsko – Slovensko končí v roku 2025, očakáva sa však jeho pokračovanie (to sa však musí potvrdiť na Zasadnutí zmiešanej rakúsko-slovenskej komisie, čo by malo byť v priebehu roka 2024, najneskôr však 2025).</t>
  </si>
  <si>
    <t>3.1.6.</t>
  </si>
  <si>
    <t>Ministerstva školstva, výskumu, vývoja a mládeže SR, sekcia medzinárodnej spolupráce a európskych záležitostí, Stromová 1, Bratislava.</t>
  </si>
  <si>
    <t>Global Seed Funds 2026-2027 – podpora spolupráce s tímami MIT</t>
  </si>
  <si>
    <t>3.2.1.</t>
  </si>
  <si>
    <t>Podpora nových spoluprác medzi vedecko výskumnými tímami MIT a verejnými vysokými školami, univerzitami a verejnými výskumnými inštitúciami so sídlom v Slovenskej republike.</t>
  </si>
  <si>
    <t>vedecko-výskumné tímy z verejných vysokých škôl, univerzít a verejných výskumných inštitúcií a neziskových organizácií so sídlom v Slovenskej republike</t>
  </si>
  <si>
    <t>3.3.1.</t>
  </si>
  <si>
    <t>Všeobecná výzva 2026.</t>
  </si>
  <si>
    <t>3.3.2.</t>
  </si>
  <si>
    <t>marec 2026</t>
  </si>
  <si>
    <t>apríl 2026</t>
  </si>
  <si>
    <t>3.4.2.</t>
  </si>
  <si>
    <t>3.4.3.</t>
  </si>
  <si>
    <t>a) právnické osoby so sídlom na území Slovenskej republiky alebo fyzické osoby oprávnené na podnikanie s miestom podnikania na území Slovenskej republiky, ktorých predmetom činnosti je výskum a/alebo vývoj; podľa § 7 zákona č. 172/2005 Z. z. sa právnické osoby a fyzické osoby podnikatelia uskutočňujúci výskum a vývoj na štatistické účely začleňujú do týchto sektorov výskumu a vývoja:
- štátny sektor, ktorý tvorí SAV a právnické osoby uskutočňujúce výskum a vývoj zriadené ústrednými orgánmi štátnej správy,
- sektor verejných výskumných inštitúcií, ktorý tvoria v. v. i.,
- sektor vysokých škôl, ktorý tvoria verejné VŠ, štátne VŠ, súkromné VŠ a
nimi založené právnické osoby uskutočňujúce výskum a vývoj,
- neziskový sektor, ktorý tvoria občianske združenia, neziskové
organizácie, združenia právnických osôb uskutočňujúce výskum a vývoj,
- podnikateľský sektor, ktorý tvoria podnikatelia, ktorí v rámci svojich podnikateľských činností uskutočňujú aj výskum a vývoj.
b) v prípade ak ide o žiadateľov o poskytnutie štátnej pomoci aj podniky, ktoré majú v predmete činnosti výskum a/alebo vývoj v oblasti zamerania predkladaného projektu alebo aj podniky, ktoré výskum a vývoj nemajú zapísaný v predmete činnosti. Tieto však musia výskum a/alebo vývoj zabezpečiť v rámci riešenia projektu výskumu a vývoja spoluprácou s výskumnou organizáciou, ktorá výskum, resp. vývoj v oblasti zamerania predkladaného projektu vykonáva v rámci svojej činnosti – tzv. efektívna spolupráca.</t>
  </si>
  <si>
    <t>3.4.4.</t>
  </si>
  <si>
    <t xml:space="preserve">VAIA/ ÚSVROS </t>
  </si>
  <si>
    <t>máj 2026</t>
  </si>
  <si>
    <t>september 2026</t>
  </si>
  <si>
    <t>3.5.1.</t>
  </si>
  <si>
    <t>Cieľ projektu</t>
  </si>
  <si>
    <t>Plánovaná výška grantu na projekt</t>
  </si>
  <si>
    <t>Začiatok realizácie projektu (mesiac)</t>
  </si>
  <si>
    <t>Začiatok realizácie projektu (rok)</t>
  </si>
  <si>
    <t>začiatok realizácie projektu</t>
  </si>
  <si>
    <t>Ukončenie realizácie projektu (mesiac)</t>
  </si>
  <si>
    <t>Ukončenie realizácie projektu (rok)</t>
  </si>
  <si>
    <t>ukončenie realizácie projektu</t>
  </si>
  <si>
    <t>Názov realizátora projektu</t>
  </si>
  <si>
    <t>Názvy ďalších subjektov podieľajúcich sa na realizácii projektu</t>
  </si>
  <si>
    <t>Cieľová skupina (ak relevantné)</t>
  </si>
  <si>
    <t>Forma podpory pre cieľovú skupinu
(ak relevantné)</t>
  </si>
  <si>
    <t>1.2.3.</t>
  </si>
  <si>
    <t>Slovenská akadémia vied</t>
  </si>
  <si>
    <t>Nie</t>
  </si>
  <si>
    <t>SR</t>
  </si>
  <si>
    <t>1.2.4.</t>
  </si>
  <si>
    <t>1.2.5.</t>
  </si>
  <si>
    <t>december 2028</t>
  </si>
  <si>
    <t>1.3.12.</t>
  </si>
  <si>
    <t>Systémové riešenie absentujúcej efektívnej podpory účasti slovenských výskumníkov a organizácií výskumu a vývoja v partnerstvách Horizont Európa.</t>
  </si>
  <si>
    <t>1.3.13.</t>
  </si>
  <si>
    <t>Horizontálna podpora účasti SR v Európskom výskumnom priestore II</t>
  </si>
  <si>
    <t>Centrum vedecko-technických informácií SR (NP)</t>
  </si>
  <si>
    <t>Národný projekt Zvýšenie inovačnej výkonnosti slovenskej ekonomiky 2</t>
  </si>
  <si>
    <t>P SK, opatrenie 1.1.1, 1.1.3 a 1.3.3</t>
  </si>
  <si>
    <t>Slovenská inovačná a energetická agentúra</t>
  </si>
  <si>
    <t>podniky a klastrové organizácie</t>
  </si>
  <si>
    <t>Priama finančná podpora pre podnikateľské subjekty vo forme inovačných poukážok (voucherov). Nefinančná podpora (komplexné inovačné poradenstvo, hodnotenie výkonnosti klastrov).</t>
  </si>
  <si>
    <t>1.7.3.</t>
  </si>
  <si>
    <t>Národný informačný systém podpory výskumu a vývoja.</t>
  </si>
  <si>
    <t>Zabezpečenie prístupu k svetovým elektronickým informačným zdrojom pre výskum a inovácie na Slovensku.</t>
  </si>
  <si>
    <t>Národný projekt Národná infraštruktúra otvorenej vedy</t>
  </si>
  <si>
    <t>1.7.4.</t>
  </si>
  <si>
    <t>Národná infraštruktúra otvorenej vedy</t>
  </si>
  <si>
    <t>Vytvorenie centrálnej platformy pre interaktívne a kolaboratívne vzdelávanie zamerané na rozvoj zručností, digitálnu gramotnosť a budovanie kompetencií.</t>
  </si>
  <si>
    <t>Národný projekt Obnova a rozvoj dátového centra a informačných systémov CVTI SR</t>
  </si>
  <si>
    <t>1.7.5.</t>
  </si>
  <si>
    <t>Obnova a rozvoj dátového centra a informačných systémov CVTI SR.</t>
  </si>
  <si>
    <t>Vytvorenie hybridného výpočtového cloudu pre big data, HPC, HTC, cloud, AI computing a špecializovane aj pre NLP úlohy a hybridné multidisciplinárne sémantické vyhľadávanie špecializované na vedecké informácie.</t>
  </si>
  <si>
    <t>Národný projekt Podpora internacionalizácie MSP 2</t>
  </si>
  <si>
    <t>1.7.6.</t>
  </si>
  <si>
    <t>Podpora účasti na prezentačných podujatiach (veľtrhy a výstavy), obchodných misiách, podnikateľských misiách a kooperačných podujatiach (prezentácia MSP na veľtrhoch a výstavách prostredníctvom národných stánkov, účasť MSP na podnikateľských obchodných misiách a kooperačných podujatiach, individuálna účasť MSP na prezentačných podujatiach (vouchre).
Zlepšenie prístupu k špecializovanému skupinovému odbornému poradenstvu s cieľom podporiť prienik na zahraničné trhy, spoluprácu podnikov a rozvoj dodávateľských reťazcov (skupinové poradenstvo prieniku na zahraničné trhy, sieťovanie MSP a rozvoj dodávateľských reťazcov).
Príklady oprávnených výdavkov: Mzdové výdavky, poskytnutie dotácií, príspevkov voči tretím osobám, samostatné hnuteľné veci a súbory hnuteľných vecí (napr. IKT), zásoby, softvér, ostatné služby (napr. organizačno-technické zabezpečenie veľtrhov a výstav, organizačno- technické zabezpečenie podnikateľských misií a koop. podujatí, nájom priestorov pre zamestnancov, odborné propagačné materiály a mediálna inzercia podujatí).</t>
  </si>
  <si>
    <t>P SK, opatrenie 1.3.2</t>
  </si>
  <si>
    <t>Slovenská agentúra pre rozvoj investícií a obchodu (SARIO)</t>
  </si>
  <si>
    <t>MSP</t>
  </si>
  <si>
    <t>Priama finančná podpora pre podnikateľské subjekty vo forme poukážok (voucherov) pre individuálne účastí na veľtrhoch a výstavách v zahraničí. Nefinančná podpora (poradenstvo, účasť na veľtrhoch a výstavách v zahraničí, účasť MSP na obchodných a podnikateľských misiách v zahraničí a kooperačných podujatiach v SR, sieťovanie podnikov a rozvoj dodávateľských reťazcov).</t>
  </si>
  <si>
    <t>Národný projekt Horizontálna podpora malého a stredného podnikania</t>
  </si>
  <si>
    <t>1.7.7.</t>
  </si>
  <si>
    <t>Stimulácia rozvoja a konkurencieschopnosti MSP, ako aj zvýšenie záujmu o podnikanie prostredníctvom nefinančnej a voucherovej formy podpory so zameraním na špecializované služby, ako aj systematickým vyhodnocovaním dopadov pripravovaných a existujúcich regulácií na MSP a monitorovaním podnikateľského prostredia.</t>
  </si>
  <si>
    <t>Miesto prvého kontaktu pre podporu podnikania.
Centrum lepšej regulácie podnikateľského prostredia (systematické monitorovanie zmien v podnikateľskom prostredí a sektore MSP z hľadiska regulácií, výskum/ monitorovanie podnikateľského prostredia).
Podnikateľský voucher v rôznych tematických oblastiach, najmä: obehové hospodárstvo, strategické a rozvojové plány rodinných podnikov, rozbeh startupov, dlhodobé poradenstvo či firemný audit. Skupinové a individuálne poradenské služby. Podpora medzinárodnej spolupráce v oblasti výskumu, vývoja a inovácií formou poskytovania voucherov na pomoc s prípravou žiadosti.
Príklady oprávnených výdavkov: Mzdové výdavky, nájom priestorov, poskytnutie dotácií, príspevkov voči tretím osobám, samostatné hnuteľné veci a súbory hnuteľných vecí (napr. IKT), zásoby, ostatné služby (napr. organizačno-technické zabezpečenie podujatí, mediálne služby a printová/online inzercia, školenia a semináre, registračné poplatky na podujatia).</t>
  </si>
  <si>
    <t>P SK, opatrenie 1.1.3 a 1.3.1</t>
  </si>
  <si>
    <t>Slovak Business Agency (SBA)</t>
  </si>
  <si>
    <t>MSP, záujemcovia o podnikanie</t>
  </si>
  <si>
    <t xml:space="preserve">2.1.1. </t>
  </si>
  <si>
    <t>Doktorandi</t>
  </si>
  <si>
    <t xml:space="preserve">1.1.5. </t>
  </si>
  <si>
    <t>Program nemá výzvy, ale pravidelne sa opakujúce termíny na podávanie žiadostí v súlade s podmienkami programu.</t>
  </si>
  <si>
    <t>Krátkodobá a strednodobá podpora medzinárodných mobilít študentov všetkých stupňov (vrátane doktorandov) a vysokoškolských učiteľov a výskumných/ umeleckých pracovníkov vysokých škôl vo forme štipendií.
V prípade študentov ide o pobyty v rámci akademickej mobility (t. j. študijný pobyt, resp. možnosť výskumnej zložky primárne s cieľom prípravy záverečnej práce), v prípade ostatných kategórií ide o prednáškové pobyty, pričom aktivity v rámci pobytu môžu mať popri prednáškovom charaktere (min. 6 hodín výučby počas 5 dní) aj výskumnú/umeleckú zložku.
V súčasnosti sa programu aktívne zúčastňujú Albánsko, Bosna a Hercegovina, Bulharsko, Česká republika, Čierna Hora, Chorvátsko, Maďarsko, Moldavsko, Poľsko, Rakúsko, Rumunsko, Severné Macedónsko, Slovenská republika, Slovinsko a Srbsko a univerzity v Prištine, Prizren, Peja a i.</t>
  </si>
  <si>
    <t>Štipendium na pokrytie životných nákladov počas pobytu (pobyty v Rakúsku pre príslušníkov slovenských inštitúcií a pobyty na Slovensku pre príslušníkov rakúskych inštitúcií). Pobyty môžu mať za cieľ štúdium, realizáciu prednáškovej alebo vedecko-výskumnej činnosti; v prípade študentov a doktorandov sa podporujú tiež letné jazykové kurzy slovenčiny pre záujemcov z Rakúska a nemčiny pre záujemcov zo Slovenska.
Podpora kooperačných projektov medzi slovenskými a rakúskymi inštitúciami v oblasti výskumu a vysokoškolského vzdelávania, a to formou 2 typov podpory:
I. Cielená projektová podpora Akcie - týmto druhom podpory chce Akcia stimulovať, resp. posilniť spoluprácu medzi oboma krajinami v dôležitých oblastiach vysokoškolského vzdelávania a výskumu, a tak vytvoriť príklady dobrej praxe; momentálne môžu byť podporené projekty z nasledujúcich oblastí stanovených Riadiacim grémiom Akcie: Organizácia rakúsko- slovenských letných jazykových kurzov („Sommerkollegs“); Organizácia rakúsko-slovenských školení pre študentov a doktorandov zameraných buď na zlepšenie odborných znalostí, alebo na zlepšenie zručností v oblasti „soft skills“ (ako napr. prezentačné a komunikačné zručnosti, projektový manažment a pod.); Doktoráty pod dvojitým vedením.
II. Podpora iniciatívnych projektov v rámci Akcie - v rámci tejto oblasti podpory si projektoví partneri zvolia témy a aktivity, ktoré potrebujú pre naplnenie svojich cieľov (tzv. „bottom-up“ prístup), pričom musia byť tieto projekty v súlade so zameraním Akcie.</t>
  </si>
  <si>
    <t>Štipendiá: aktuálne študenti 2. stupňa VŠ (resp. ekvivalent), doktorandi, vysokoškolskí učitelia a výskumní/umeleckí zamestnanci, a to z oprávnených vysokých škôl a príslušných akadémií vied krajín programu (podrobnosti pri jednotlivých typoch štipendií na https://www.aktion.saia.sk/sk/main/stipendia- akcie/).
Projekty: oprávnené vysoké školy a príslušné akadémie vied krajín programu (podrobnosti na https://www.aktion.saia.sk/sk/main/projekty-akcie/).</t>
  </si>
  <si>
    <t>Krátkodobá a dlhodobá podpora medzinárodných mobilít študentov vysokých škôl 1. a 2. stupňa VŠ štúdia, doktorandov a výskumných pracovníkov zo SR a zahraničia na kvalitných slovenských a zahraničných vysokoškolských vzdelávacích a výskumných inštitúciách vo forme štipendií.</t>
  </si>
  <si>
    <t>Q2</t>
  </si>
  <si>
    <t>Q3</t>
  </si>
  <si>
    <t>Akcia Rakúsko – Slovensko podporuje bilaterálnu vedeckú a vzdelávaciu spoluprácu medzi oboma susedskými krajinami. Podporou z Akcie sa študentom a (najmä mladým) výskumníkom poskytuje možnosť, lepšie pochopiť svojho „suseda“ a dosiahnuť vedeckú excelentnosť. Preto Akcia podporuje rozmanité projekty a udeľuje štipendiá – flexibilne a dynamicky. Akcia umožňuje vstup do medzinárodnej vedeckej spolupráce, a to v bezprostrednom susedstve, a ponúka pritom kvalitu prostredníctvom rozmanitosti. Podpora prioritných oblastí sa realizuje formou individuálnych štipendií Akcie, podporou projektov, ako aj osobitnými aktivitami počas trvania programu.</t>
  </si>
  <si>
    <t>3Q</t>
  </si>
  <si>
    <t>Implementovanie jednotného systému prístupu k otvorenej infraštruktúre, rozvoj spolupráce so súkromným sektorom (prístup, transfer a inovácie) a univerzitami (prístup a inovácie), rozvoj minimálne 20 laboratórií a ich zaradenie do konceptu otvorenej infraštruktúry, implementácia konceptu otvorených dát medzi akademickým a podnikateľským sektorom (európsky princíp FAIR), kontinuálna obnova a údržba otvorenej, zdieľanej infraštruktúry pre plnenie vedeckých cieľov – systémový posun, formovanie definovaných multidisciplinárnych výskumných portfólií – reflektovanie SK RIS3 2021+, úprava priestorov pre technické vybavenie a zabezpečenie zdieľania infraštruktúr, podpora koordinačného potenciálu medzinárodných výskumných konzorcií, diseminácia výsledkov projektu na ďalšie výskumné organizácie.</t>
  </si>
  <si>
    <t>Pilotovanie systému zdieľanej infraštruktúry pre zefektívnenie využitia výskumnej infraštruktúry a dát medzi akademickým a podnikateľským sektorom, umožnenie relevantného prístupu k výskumným kapacitám pre malých a stredných podnikateľov.</t>
  </si>
  <si>
    <t>Národný projekt STRATUM – Strategický projekt rozvoja dátových služieb poskytovaných prostredníctvom informačných systémov a implementácie dátovej vedy a analytiky pre vedeckú komunitu a podporu znalostnej spoločnosti </t>
  </si>
  <si>
    <t>MŠVVaM SR,  sekcia výskumu a vývoja</t>
  </si>
  <si>
    <t>Integrácia informačných systémov CVTI SR pod jednotnú interoperabilnú platformu za účelom zvýšenia efektivity využitia vedecko výskumných dát. </t>
  </si>
  <si>
    <t xml:space="preserve">Využitie synergie a integrácia informačných systémov v CVTI SR pre podporu vedy a výskumu. Zavedenie nových funkcionalít a uplatnenie usmernení pre rozvoj informačných systémov verejnej správy (IS VS) v oblasti vedecko-výskumnej komunity a MŠVVaM SR. 
Implementácia a integrácia interoperabilnej platformy s možnosťou kombinácie zdrojových dát pre potreby VaV. 
Dátové prepojenie s NSCC za účelom využitia vysokovýkonnej výpočtovej kapacity SAV. 
Analýza a návrh systému vyhľadávania v dátach -  hybridné multidisciplinárne sémantické vyhľadávanie špecializované na vedecké informácie. Vytvorenie, využitie a prepojenie špecializovaných nástrojov pre spracovanie biomedicínskych dát. 
Prezentácia otvorených výskumných dát v CVTI SR a zabezpečenie systémov jednoznačnej identifikácie osôb a inštitúcií pre VaV pracoviská. </t>
  </si>
  <si>
    <t>Centrum vedecko-technických informácií SR</t>
  </si>
  <si>
    <t>subjekty verejnej správy a nimi zriadené subjekty, vrátane subjektov územnej samosprávy; sektor výskumných organizácií; vedecko-výskumní a vývojoví zamestnanci; akademický sektor; mimovládne neziskové organizácie; podnikateľský sektor</t>
  </si>
  <si>
    <t>Dobudovanie výskumnej infraštruktúry pre excelentných výskumníkov v doméne Zdravá spoločnosť. </t>
  </si>
  <si>
    <t>Dobudovanie výskumnej infraštruktúry pre excelentných výskumníkov v doméne Zdravá spoločnosť </t>
  </si>
  <si>
    <t>Ministerstvo zdravotníctva SR, sekcia výskumu, vývoja a programov </t>
  </si>
  <si>
    <t>Oprávnené aktivity v projektoch z pohľadu štátnej pomoci:  (nezávislý výskum a vývoj; priemyselný výskum; experimentálny vývoj ; podporné aktivity – ako sú vzdelávanie, medzinárodná spolupráca a networking, vzdelávanie, aktivity súvisiace s ochranou duševného vlastníctva a transferom poznatkov a technológií do praxe; z vecného hľadiska sa očakáva aj realizácia výskumných klinických štúdií; aktivít z oblasti biobankovania a zberu a využívania vzoriek v rámci výskumných aktivít a pod.), oprávnené výdavky – základné typy: investičné výdavky - výskumná infraštruktúra, personálne náklady, spotrebný materiál, externé odborné služby, nepriame náklady </t>
  </si>
  <si>
    <t xml:space="preserve">Špičkový excelentný výskum a vývoj všetkých typov výskumných inštitúcií (štátny sektor VaV, sektor verejných výskumných inštitúcií, sektor vysokých škôl, neziskový sektor VaV, podnikateľský sektor VaV),   
1 inštitúcia je žiadateľ – bez partnerských inštitúcií, 
Ďalšie doplnkové informácie:  
-doba riešenia projektov od 2 do 5 rokov;  
-zvýši na maximálne požadované TRL z 3 na minimálne 5-6 – aby projekty mali výstupy čo najbližšie k praxi; 
-žiadaný príspevok na 1 projekt – maximálne taký, aký žiadateľ žiadal vo výzve z POO </t>
  </si>
  <si>
    <t xml:space="preserve">P SK, opatrenie 1.1.4 (oprávnené územie: všetky kraje SR mimo Bratislavského kraja) </t>
  </si>
  <si>
    <t>všetky typy výskumných inštitúcií realizujúce výskumno-vývojové aktivity tematicky v súlade s doménou Zdravá spoločnosť</t>
  </si>
  <si>
    <t>áno (Výzva SR do zahraničia – zverejnenie cez SAIA, n. o.; zahraniční v SR – postúpenie výzvy na zahraničné strany diplomatickou cestou cez veľvyslanectvá SR v príslušných krajinách).</t>
  </si>
  <si>
    <t>Vytvorenie/dobudovanie distribuovanej výskumnej infraštruktúry pre Doménu Zdravá spoločnosť prostredníctvom podpory špičkových výskumných tímov pod vedením excelentných výskumníkov zo Slovenska a zahraničia, ktoré budú svoj výskum realizovať na výskumných inštitúciách na Slovensku v oblasti biomedicíny. Projekt predloží inštitúcia spoločne s excelentným výskumníkom (hlavný riešiteľ). Realizáciou podpory vznikne infraštruktúra – skupina menších výskumných centier excelentnosti – čo je prístup, ktorý je v súlade s transformačnými cieľmi Domény Zdravá spoločnosť. 
Cieľom podpory je zvýšiť kvalitu výskumu a inovácií v strategicky definovaných témach, a tak zlepšiť situáciu v oblasti výskumnej infraštruktúry a vytvoriť dôstojné a moderné prostredie umožňujúce stabilizovať a prilákať ľudské zdroje a zároveň zvýšiť medzinárodnú rozpoznateľnosť výskumných tímov, zvýšiť ich konkurencieschopnosť pri zapájaní sa do riešenia európskych projektov, skvalitniť prístrojové vybavenie a stabilizovať ľudské zdroje v doméne Zdravá spoločnosť. Dôraz sa bude klásť na prácu s mladou generáciou ľudských zdrojov v oblasti Zdravá spoločnosť.   
Ide o projekty, ktoré budú komplementárne ku konzorciálnym projektom podporeným v rámci výzvy „Dobudovanie výskumných infraštruktúr - podpora aplikovaného výskumu a vývoja pre projekty od myšlienky k produktu“. 
Podporené budú už vyhodnotené ale nefinancované projekty z výzvy POO „Veľké projekty pre excelentných výskumníkov“ – projekty z domény Zdravie, ktoré dosiahli 12 bodov a viac (t.j. 80% z možných bodov a viac), ale neboli financované z dôvodu nedostatku zdrojov POO. Výzva zabezpečí rýchly nábeh čerpania kvalitných projektov, ktoré už dosiahli vysoký počet bodov od zahraničných hodnotiteľov – to znamená, že kvalita a výber projektov sú nespochybniteľné. 
Výzva bude súčasne predstavovať aj príklad dobrej praxe ako zabezpečiť vhodnú a efektívnu komplementaritu zdrojov Plánu obnovy a Programu Slovensko pri podpore excelentného výskumu na Slovensku. 
Výzva bude mať vysokú pridanú hodnotu a to hneď vo viacerých aspektov: 
- budú podporené excelentné projekty, ktoré boli vysoko pozitívne hodnotené zahraničnými expertmi, ktoré budú súčasne komplementárne k podpore projektov „Od myšlienky k produktu“, 
- budú podporené už pripravené projekty, ktoré je možné prakticky hneď po vyhlásení výzvy predkladať a urýchlene zazmluvniť – čo súčasne umožní aj výrazne akcelerovať proces čerpanie prostriedkov z Programu Slovensko určených na podporu biomedicínskeho výskumu, 
- bude realizovaná koncentrovaná podpora ľudských zdrojov združených okolo excelentných výskumníkov – čo zlepší situáciu v oblasti ľudských zdrojov a zároveň zvýši medzinárodnú rozpoznateľnosť výskumných tímov, zvýši ich konkurencieschopnosť pri zapájaní sa o riešenia európskych projektov, skvalitní prístrojové vybavenie a stabilizuje ľudské zdroje.</t>
  </si>
  <si>
    <t>Podpora infraštruktúry pre výskum v rámci projektov spoločného európskeho záujmu v doméne Zdravá spoločnosť - IPCEI </t>
  </si>
  <si>
    <t>1.2.6.</t>
  </si>
  <si>
    <t xml:space="preserve">Podpora infraštruktúry pre výskum v rámci projektov spoločného európskeho záujmu v doméne Zdravá spoločnosť - IPCEI </t>
  </si>
  <si>
    <t xml:space="preserve">Cieľom a účelom výzvy je zlepšiť synergie opatrení v oblasti výskumu, vývoja a inovácií medzi vnútroštátnou úrovňou a úrovňou EÚ prostredníctvom podpory výskumno-vývojovo-inovačnej fázy a fázy prvého priemyselného nasadenia (resp. jej časti) projektov, ktoré sú súčasťou významného projektu spoločného európskeho záujmu (IPCEI – Important Project of Common European Interest) v oblasti zdravotníctva.  </t>
  </si>
  <si>
    <t>Výzva na predkladanie žiadostí o poskytnutie prostriedkov mechanizmu na podporu obnovy a odolnosti zameraná na podporu projektov, ktoré sú súčasťou významného projektu spoločného európskeho záujmu (IPCEI) v oblasti zdravotníctva – konkrétne projektu Med4CURE</t>
  </si>
  <si>
    <t xml:space="preserve">Oprávnené aktivity v projektoch z pohľadu štátnej pomoci:  (nezávislý výskum a vývoj – v prípade priamej účasti partnera – nepodnikateľskej výskumnej inštitúcie; priemyselný výskum; experimentálny vývoj), 
oprávnené výdavky – základné typy: investičné výdavky - výskumná infraštruktúra/odpisy, personálne náklady, spotrebný materiál, externé odborné služby, nepriame náklady  
Výdavky projektu musia byť v súlade s podmienkami oprávnenosti definovanými v prílohe - Podmienky oprávnenosti výdavkov - pri zachovaní podmienok oprávnenosti uvedených v rozhodnutí Európskej komisie a v tejto výzve. Oprávnenými výdavkami v rámci tejto výzvy sú len tie výdavky, ktoré žiadateľ vynaložil po dátume predloženia IPCEI projektu Slovenskou republikou Európskej komisii. </t>
  </si>
  <si>
    <t>P SK, opatrenie 1.1.4 (oprávnené územie: všetky kraje SR mimo Bratislavského kraja) </t>
  </si>
  <si>
    <t>november</t>
  </si>
  <si>
    <t>slovenské podnikateľské inštitúcie – priami partneri a realizátori IPCEI projektu Med4CURE </t>
  </si>
  <si>
    <t>Nadviazanie novej alebo zintenzívnenie už existujúcej vedecko-technickej spolupráce, a to použitím hlavne týchto nástrojov: príprava spoločných medzinárodných projektov; príprava spoločných publikácií a iných výstupov; aktívna účasť na konferenciách, organizovanie spoločných vedeckých podujatí; vzájomné využívanie prístrojovej a laboratórnej techniky; zbieranie výskumných materiálov; zapojenie doktorandov a/alebo mladých vedeckých pracovníkov (do 35 rokov). </t>
  </si>
  <si>
    <t>Nadviazanie novej alebo zintenzívnenie už existujúcej medzinárodnej vedecko- technickej spolupráce.</t>
  </si>
  <si>
    <t>Nadviazanie novej alebo zintenzívnenie už existujúcej vedecko-technickej spolupráce, a to použitím hlavne týchto nástrojov: príprava spoločných medzinárodných projektov; príprava spoločných publikácií a iných výstupov; aktívna účasť na konferenciách, organizovanie spoločných vedeckých podujatí; vzájomné využívanie prístrojovej a laboratórnej techniky; zbieranie výskumných materiálov; zapojenie doktorandov a/alebo mladých vedeckých pracovníkov (do 35 rokov).  </t>
  </si>
  <si>
    <t>Bilaterálna výzva Slovensko – Taiwan</t>
  </si>
  <si>
    <t>Cieľom výzvy je riešenie spoločných projektov výskumu a vývoja podporujúcich spoluprácu medzi organizáciami v Slovenskej republike a v Čínskej republike (Taiwan) </t>
  </si>
  <si>
    <t>Justin Leahey jleahey@mit.edu, ISA ÚV SR - daniel.repovsky@vlada.gov.sk</t>
  </si>
  <si>
    <t>Výzva je tematicky neohraničená na princípe zdola nahor. Schéma napomáha inovatívnym MSP rásť a stať sa súčasťou globálnych hodnotových reťazcov a nových trhov. Cieľom je dosiahnutie podpory inovatívnych MSP pri vývoji výrobkov, procesov a služieb prostredníctvom financovania trhových cezhraničných projektov spolupráce a výskumu a inovácií vedených trhom a poskytovania sprievodných opatrení čo umožní rozvoj globálnej spolupráce a komercializácie nových poznatkov. </t>
  </si>
  <si>
    <t xml:space="preserve">Zvýšiť mieru účasti všetkých typov výskumných inštitúcií vo SR v existujúcich a aktuálne implementovaných medzinárodných partnerských projektoch v oblasti biomedicíny v rámci Európskeho výskumného priestoru, ktoré sú aktuálne bez slovenskej účasti.   
Národná výzva typu "hop-on facility programu HE": ktorý umožňuje zapojiť do existujúceho medzinárodného konzorcia implementovaného projektu v rámci programu HE, v ktorom nie je slovenská inštitúcia. </t>
  </si>
  <si>
    <t xml:space="preserve">Zvýšiť mieru účasti všetkých typov výskumných inštitúcií vo SR v existujúcich a aktuálne implementovaných medzinárodných partnerských projektoch v oblasti zdravotníckeho výskumu v rámci Európskeho výskumného priestoru, ktoré sú aktuálne bez slovenskej účasti. Cieľom je prostredníctvom financovania výskumnej aktivity slovenskej inštitúcie zabezpečiť pripojenie sa k existujúcemu medzinárodnému konzorciu (formou zmluvy o vedeckej spolupráci medzi žiadateľom – slovenskou výskumnou inštitúciou – a koordinátorom implementovaného medzinárodného výskumného projektu). 
Výzva typu "hop-on facility programu HE": ktorý umožňuje zapojiť do existujúceho medzinárodného konzorcia implementovaného projektu v rámci programu HE. 
Zameranie projektov – oprávnené témy: 
1. nové liečivá (TRL3-TRL7) - biologiká, vakcíny, prípravky modernej terapie a ostatné., ref. hlavne Regulácie EU CTR, v súlade v SK RIS3 2021+ doméne č. 4 Zdravá spoločnosť)
2. nové zdravotnícke pomôcky (TRL3- TRL7) - inovatívne zdravotnícke pomôcky vrátanie software a využitie AI, diagnostika a pod., ref. hlavne Regulácie EU MDR, EU IVMDR, v súlade v SK RIS3 2021+ doméne č. 4 Zdravá spoločnosť) 
3. nové kombinované produkty (TRL3-TRL7) - ref. EU CTR, EU MDR, EU IVDR, ostatní, v súlade v SK RIS3 2021+ doméne č. 4 Zdravá spoločnosť) 
4. nové diagnostické,  liečebné      metódy, procesy, služby, modely,  produkty nezahrnuté vyššie (TRL3-TRL7) (ref. ostatní) 
5. oblasti relevantné pre iniciatívu Európskej komisie – STEP (TRL3-TRL7) </t>
  </si>
  <si>
    <t xml:space="preserve">kolaboratívny výskum a vývoj všetkých typov výskumných inštitúcií (štátny sektor VaV, sektor verejných výskumných inštitúcií, sektor vysokých škôl, neziskový sektor VaV, podnikateľský sektor VaV), ktoré realizujú výskum a vývoj v oblasti Zdravej spoločnosti,  
1 inštitúcia je žiadateľ/koordinátor a maximálne 1 ďalší slovenský partner (partner nie je povinný) – každý účastník projektu má alokovanú časť rozpočtu projektu a zodpovedajúce výskumné a/alebo vývojové aktivity, 
oprávnené aktivity v projektoch (nezávislý výskum a vývoj; priemyselný výskum; experimentálny vývoj; podporné aktivity – ako sú vzdelávanie, medzinárodná spolupráca a networking, vzdelávanie, aktivity súvisiace s ochranou duševného vlastníctva a transferom poznatkov a technológií do praxe), 
oprávnené výdavky – základné typy: investičné výdavky - výskumná infraštruktúra, personálne náklady, spotrebný materiál, externé odborné služby, nepriame náklady </t>
  </si>
  <si>
    <t>P SK, opatrenie 1.1.3 (oprávnené územie: všetky kraje SR mimo Bratislavského kraja)</t>
  </si>
  <si>
    <t>všetky typy výskumných inštitúcií realizujúce výskumno-vývojové aktivity tematicky v súlade s doménou Zdravá spoločnosť; </t>
  </si>
  <si>
    <t>Partnerstvá a Programy Horizont Európa </t>
  </si>
  <si>
    <t>Podporiť zvýšenie účasti slovenských subjektov v Európskom rámcovom programe EÚ pre výskum a inovácie Horizont Európa na roky 2021 – 2027 prostredníctvom vytvorenia funkčného systému spolu-financovania účasti v európskych výskumných a inovačných partnerstvách. Podpora úspešných projektov v rámci Partnerstiev Programu Horizon Europe.</t>
  </si>
  <si>
    <t xml:space="preserve">Žiadatelia, ktorí podali návrh projektu do Partnerstva a ich projekt prešiel hodnotením a bol doporučený na financovanie </t>
  </si>
  <si>
    <t>Podpora účasti SR v Európskom výskumnom priestore II  </t>
  </si>
  <si>
    <t>Výzva na podporu účasti v aktivitách Európskeho aktu o čipoch CHipsJU  </t>
  </si>
  <si>
    <t>MŠVVaM SR,  sekcia výskumu a vývoja </t>
  </si>
  <si>
    <t>Podpora zapojenia sa do aktivít v rámci Európskeho aktu o čipoch </t>
  </si>
  <si>
    <t xml:space="preserve">P SK, 1.1.3 Podpora medzinárodnej spolupráce v oblasti výskumu, vývoja a inovácií 
Podpora účasti SR v ďalších európskych a medzinárodných programoch a iniciatívach (VVaI časti týchto programov) </t>
  </si>
  <si>
    <t xml:space="preserve">A) Vytvorenie národného kompetenčného centra pre polovodiče (Chips Competence Centre) 
Predmetom je vytvorenie a podpora činnosti národného kompetenčného centra pre polovodiče zriaďovaného a implementovaného žiadateľom na základe výzvy CHIPS JU. 
Finančná podpora na základe tejto výzvy sa poskytuje ako spolufinancovanie z národných zdrojov pre žiadateľa, ktorý uspeje vo výzve CHIPS JU na vytvorenie národného kompetenčného centra, pričom projekt je zároveň spolufinancovaný vo výške rovnajúcej sa národnému príspevku z prostriedkov programu Digital Europe. 
Národné kompetenčné centrum má v rámci členskej krajiny ponúkať prístup a podporovať rozvoj kľúčových technológií v oblasti polovodičov napomáhajúc k vytváraniu schopností a kapacít univerzít, výskumných inštitúcií a podnikov (vrátane malých a stredných podnikov) v oblasti designu a technológií pričom tieto služby ponúka na otvorenej a transparentnej báze ako súčasť európskej siete kompetenčných centier CHIPS JU. 
Národné kompetenčné centrum bude vstupným bodom pre všetkých slovenských žiadateľov uchádzajúcich sa o podporu aktivít v rámci CHIPS JU, pilotných liniek a o účasť na využívaní infraštruktúry. Plní kľúčovú rolu aj v oblasti vzdelávania a rozvoja kľúčových zručností v tejto oblasti. 
B) Podpora vedeckých aktivít realizovaných ako súčasť niektorej z európskych pilotných liniek, ktoré vznikajú v rámci Európskeho aktu o čipoch 
Predmetom je podpora účasti slovenských žiadateľov  vo výzvach CHIPS JU zameraných zriadenie, integráciu, rozvoj procesov a operačné aktivity pilotnej linky v rámci tzv. Initiative part aktivít CHIPS JU.  
Pilotné linky sú kľúčovou, integrálnou aktivitou CHIPS JU partnerstva, zameranou na rozvoj existujúcich a vytváranie nových pokročilých pilotných liniek umožňujúcich zavádzanie najmodernejších technológií v oblasti polovodičov vrátane technológií budúcich generácií do praxe. Sú nástrojom pre priemysel pričom umožňujú testovanie, experimentovanie a potvrdzovanie technológií a dizajnových konceptov.  
Finančná podpora na základe tejto výzvy sa poskytuje ako spolufinancovanie z národných zdrojov pre žiadateľa, ktorý uspeje vo výzve CHIPS JU na podporu pilotných liniek, pričom projekt je zároveň spolufinancovaný z prostriedkov európskych programov Horizont Európa a Digital Europe. 
</t>
  </si>
  <si>
    <t>právnické osoby uskutočňujúce výskum a vývoj podľa § 7 písm. a) štátny sektor, b) sektor VVI c) sektor VŠ, d) neziskový sektor a e) podnikateľský sektor zákona č. 172/2005 Z. z. o organizácii štátnej podpory výskumu a vývoja a o doplnení zákona č. 575/2001 Z. z. o organizácii činnosti vlády a organizácií ústrednej štátnej správy v znení neskorších predpisov </t>
  </si>
  <si>
    <t>PSK, opatrenie 1.2.1 RSO1.2</t>
  </si>
  <si>
    <t>MZ SR/Odbor výskumu a vývoja/ Sekcia financovania</t>
  </si>
  <si>
    <t>(1) Personalizovaná/precízna medicína, (2) Inovatívne produkty (vrátane (bio)materiálov a biotechnológií)); procesy a postupy v oblasti zdravotníctva</t>
  </si>
  <si>
    <t>Dobudovanie výskumných infraštruktúr - podpora aplikovaného výskumu a vývoja pre projekty od myšlienky k produktu v doméne Zdravá spoločnosť</t>
  </si>
  <si>
    <t>Ministerstvo zdravotníctva SR,  sekcia výskumu, vývoja a programov</t>
  </si>
  <si>
    <t>Prostredníctvom dobudovania modernej výskumnej infraštruktúry v konzorciu výskumných inštitúcií podporiť realizáciu špičkového výskumu v rozhraní TRL3-7 (v rámci projektu bude musieť dôjsť k výraznému zvýšeniu úrovne TRL) s potenciálom následne presadiť sa na európskom, resp. globálnom trhu. Výsledkom každého projektu bude musieť byť prototyp výrobku/služby. Tento prístup umožní priblížiť zúčastnené inštitúcie k získaniu ďalšieho kapitálu a investícií a vytvoreniu nových produktov/služieb v oblasti zdravotníctva.</t>
  </si>
  <si>
    <t>Zameranie projektov – oprávnené témy:
1. nové liečivá (TRL3-TRL7) - biologiká, vakcíny, prípravky modernej terapie a ostatné.,  
2. nové zdravotnícke pomôcky (TRL3- TRL7) - inovatívne zdravotnícke pomôcky vrátanie software a využitie AI, diagnostika a pod., 
3. nové kombinované produkty (TRL3-TRL7) 
4. nové diagnostické,  liečebné metódy, procesy, služby, modely, produkty nezahrnuté vyššie (TRL3-TRL7) 
5. oblasti relevantné pre iniciatívu Európskej komisie – STEP (TRL3-TRL7)
Budú podporené projekty s dobou riešenie od 2 do 5 rokov.</t>
  </si>
  <si>
    <t>P SK, opatrenie 1.1.4 (oprávnené územie: všetky kraje SR mimo Bratislavského kraja)</t>
  </si>
  <si>
    <t>všetky typy výskumných inštitúcií realizujúce výskumno-vývojové aktivity tematicky v súlade s doménou Zdravá spoločnosť;.</t>
  </si>
  <si>
    <t xml:space="preserve">kolaboratívny výskum a vývoj všetkých typov výskumných inštitúcií (štátny sektor VaV, sektor verejných výskumných inštitúcií, sektor vysokých škôl, neziskový sektor VaV, podnikateľský sektor VaV), ktoré realizujú výskum a vývoj v oblasti Zdravej spoločnosti, 
1 inštitúcia je žiadateľ/koordinátor (inštitúcia, ktorá má v SKCRIS priradený odbor vedy a techniky: Lekárske a zdravotnícke vedy) a minimálne 1 a maximálne 4 ďalšie výskumné inštitúcie sú partneri – každý účastník projektu má alokovanú časť rozpočtu projektu a zodpovedajúce výskumné a/alebo vývojové aktivity,
povinnou súčasťou konzorcia musí byť podnikateľská výskumná inštitúcia,
oprávnené aktivity v projektoch z pohľadu štátnej pomoci:  (nezávislý výskum a vývoj; priemyselný výskum; experimentálny vývoj ; podporné aktivity – ako sú vzdelávanie, medzinárodná spolupráca a networking, vzdelávanie, aktivity súvisiace s ochranou duševného vlastníctva a transferom poznatkov a technológií do praxe; z vecného hľadiska sa očakáva aj realizácia výskumných klinických štúdií; aktivít z oblasti biobankovania a zberu a využívania vzoriek v rámci výskumných aktivít a pod.),
oprávnené výdavky – základné typy: investičné výdavky - výskumná infraštruktúra (vrátane investícií do takých typov infraštruktúry, ako sú biobanky slúžiace na výskumné aktivity a pod.), personálne náklady, spotrebný materiál, externé odborné služby (vrátane možnosti externe dodávaného zmluvného výskumu – ako sú napríklad klinické štúdie a pod.), náklady na prípravu regulačných/certifikačných dokumentov pre duševné vlastníctvo vzniknuté v rámci projektu, nepriame náklady </t>
  </si>
  <si>
    <t>Podpora projektov, ktoré sú súčasťou významného projektu spoločného európskeho záujmu (IPCEI) s názvom European Battery Innovation – 2. fáza.</t>
  </si>
  <si>
    <t>1.6.10.</t>
  </si>
  <si>
    <t>Partnerstvo môže byť vytvorené v rámci efektívnej spolupráce v súlade so schémou štátnej pomoci s nasledovnými subjektmi:  
a) podniky (MSP) so sídlom na území SR, ktoré vykonávajú činnosti výskumu a vývoja a budú sa podieľať na realizácii jednotlivých druhov oprávnených projektov (v zmysle čl. 107 ods. 1 ZFEÚ podnikom je subjekt vykonávajúci hospodársku činnosť bez ohľadu na jeho právne postavenie a spôsob financovania), 
b) slovenské výskumné organizácie.</t>
  </si>
  <si>
    <t>Podpora aplikovania znalostí a technológií do praxe, poskytnutie prístupu k profesionálnym zručnostiam/službám alebo znalostiam, pomoc pri vývoji nových alebo vylepšení existujúcich produktov, a to prostredníctvom poskytnutia inovačných poukážok na pokrytie súvisiacich služieb.
Komplexné inovačné poradenstvo, ktoré bude zahŕňať rôzne oblasti inovácií, ako napríklad inovácie v obchodnom modeli, produktové inovácie, inovácie v procesoch alebo inovácie v marketingu a komunikácii. Dané poradenstvo bude priamo naviazané na poskytnutie inovačnej poukážky.
Hodnotenie výkonnosti klastrov, podpora excelentných klastrových organizácií a sieťovania a strategické poradenstvo.
Príklady oprávnených výdavkov: mzdové výdavky, poskytnutie dotácií, príspevkov voči tretím osobám (poukážky), samostatné hnuteľné veci a súbory hnuteľných vecí (napr. IKT), ostatné služby (napr. organizačno- technické zabezpečenie podujatí, mediálne služby a printová/online inzercia, školenia a semináre, registračné poplatky na podujatia).</t>
  </si>
  <si>
    <t>Národný projekt Národný informačný systém podpory výskumu a vývoja – prístup k elektronickým informačným zdrojom</t>
  </si>
  <si>
    <t>Priama finančná podpora pre podnikateľské subjekty vo forme poukážok (voucherov). Nefinančná podpora (poradenstvo).</t>
  </si>
  <si>
    <t>2.1.7.</t>
  </si>
  <si>
    <t>Dobudovanie výskumných infraštruktúr pre riešenie celospoločenských výziev a mimoriadnych situácií (infraštruktúra pre klinický výskum)</t>
  </si>
  <si>
    <t>2.2.3.</t>
  </si>
  <si>
    <t>Ministerstvo zdravotníctva SR, sekcia výskumu, vývoja a programov</t>
  </si>
  <si>
    <t>Bude realizovaná v podobe národného projektu alebo dopytových projektov, resp. kombináciou týchto typov projektov. Konkrétne riešenie bude prijaté na základe štúdie uskutočniteľnosti a následnej diskusie v rámci pracovnej skupiny domény Zdravá spoločnosť. 
Projekt/y budú zamerané hlavne na vytvorenie vhodného systémového prostredia pre realizáciu klinického výskumu na Slovensku.   
K oprávneným nákladov budú patriť: infraštruktúra, bežné priame náklady (mzdy, odvody, materiál, služby), bežné nepriame náklady.</t>
  </si>
  <si>
    <t>apríl</t>
  </si>
  <si>
    <t>Bude upresnené na základe procesov uvedených vyššie.</t>
  </si>
  <si>
    <t>Dobudovanie výskumných infraštruktúr pre riešenie celospoločenských výziev a mimoriadnych situácií (biobanková infraštruktúra)</t>
  </si>
  <si>
    <t>2.2.4.</t>
  </si>
  <si>
    <t>Vytvorenie funkčnej národnej výskumnej biobankovej siete. Bude realizovaná v podobe národného projektu alebo dopytových projektov, resp. kombináciou týchto typov projektov. Konkrétne riešenie bude prijaté na základe štúdie uskutočniteľnosti a následnej diskusie v rámci pracovnej skupiny domény Zdravá spoločnosť.
Sieť bude využívať Národnú biobanku v Martine ako back-up dôležitých vzoriek a DIGI-banku v Žiline ako back-up všetkých medicínskych dát. Zároveň bude využívať analytické nástroje, ktoré Univerzita v Žiline poskytuje. Súčasne sa vytvorí národná sieť výskumných biobánk, ktorá združí existujúce slovenské harmonizované biobanky schopné prepojiť sa na medzinárodný biobankový systém. Súčasťou implementácie projektu bude vytvorenie národných štandardov platných pre tento typ výskumnej infraštruktúry a jej fungovania v celom ekosystéme.</t>
  </si>
  <si>
    <t>Cieľ a pridaná hodnota realizácie projektu/projektov:
·	Vytvorenie základných funkčných zložiek distribuovaného národného biobankového systému,
·	Vytvorenie a implementácia medzinárodných štandardov pre biobankovanie do vedeckých aktivít v oblasti zdravotníctva na Slovensko
·	Vytvorenie centrálneho databázového systému perspektívne prepojiteľného na NCZI, 
·	Vytvorenie centrálneho záložného úložiska dát prepojeného s biobankovou sieťou,
·	Vytvorenie základných a transparentných pravidiel pre spoluprácu so súkromným/podnikateľským sektorom,
·	Vytvorenie fungujúcich medzinárodných partnerstiev a personálnej bázy vyškolených odborníkov pre oblasť biobankového výskumného sektora</t>
  </si>
  <si>
    <t>Bude realizovaná v podobe národného projektu alebo dopytových projektov, resp. kombináciou týchto typov projektov. Konkrétne riešenie bude prijaté na základe štúdie uskutočniteľnosti a následnej diskusie v rámci pracovnej skupiny domény Zdravá spoločnosť.
Podpora bude zameraná najmä na vytvorenie systémového prostredia, ktoré umožní v zmysle medzinárodných štandardov a najlepšej medzinárodnej praxe používať v biomedicínskom výskume biobankovanie a komplementárne doplnená aj o nevyhnutné investície do jednotlivých biobánk, ktoré budú súčasťou národnej siete. 
K oprávneným nákladov budú patriť: infraštruktúra, bežné priame náklady (mzdy, odvody, materiál, služby), bežné nepriame náklady.</t>
  </si>
  <si>
    <t>Dobudovanie výskumných infraštruktúr pre riešenie celospoločenských výziev a mimoriadnych situácií (onko, kardio a neuro a detský pacient)</t>
  </si>
  <si>
    <t>2.2.5.</t>
  </si>
  <si>
    <t>Predmet podpory je definovaný hlavným zameraním tejto výzvy/výziev a to realizáciou investícií do riešení v oblasti výskumu, vývoja a inovácií, ktorých súčasťou bude vytvorenie výskumnej a inovačnej infraštruktúry, návrhy systémových inovačných procesov, postupov, aktivít naprieč Slovenskom.
Oprávnené aktivity v projektoch z pohľadu štátnej pomoci:  (nezávislý výskum a vývoj; priemyselný výskum; experimentálny vývoj ; podporné aktivity – ako sú vzdelávanie, medzinárodná spolupráca a networking,  aktivity súvisiace s ochranou duševného vlastníctva a transferom poznatkov a technológií do praxe...),
Oprávnené výdavky – základné typy: investičné výdavky - výskumná infraštruktúra, personálne náklady, spotrebný materiál, externé odborné služby (vrátane možnosti externe dodávaného zmluvného výskumu – ako sú napríklad klinické štúdie a pod.), náklady na prípravu regulačných/certifikačných dokumentov pre duševné vlastníctvo vzniknuté v rámci projektu, nepriame náklady</t>
  </si>
  <si>
    <t>P SK, opatrenie 1.1.4 
Poznámka: V zmysle Partnerskej dohody SR na roky 2021 – 2027 a aj P SK 2021-2027 je pre podporu výskumu a vývoja v oblasti zdravotníctva prioritou realizovať podporu aj v rámci Bratislavského kraja. V rámci aktuálneho nastavenia finančných plánov nemá MZ SR pre Bratislavský kraj alokované žiadne zdroje z P SK v rámci RSO1.1. Rozvoj a rozšírenie výskumných a inovačných kapacít a využívanie pokročilých technológií (EFRR). Pri podpore Misie Zdravie je mimoriadne dôležité alokovať príslušné zdroje aj pre Bratislavský kraj, pričom existujú 2 alternatívy, ktorých realizácia bude predmetom ďalších krokov pri príprave výzvy/výziev:
Alternatíva 1: Výmena časti zdrojov určených pre Bratislavský kraj za zdroje určené pre ostatné kraje s rezortom/rezortami ktoré alokáciou pre Bratislavský kraj disponujú s alokáciou pre ostatné kraje (t.j. MZ SR sa vzdá časti svojej alokácie určenej pre MRR výmenou za časť alokácie pre VRR od iných rezortov/rezortu, ktoré budú ochotné takúto dohodu prijať a zrealizovať) 
Alternatíva 2: Alokácia dodatočných zdrojov pre Bratislavský kraj na podporu výskumnej zložky Misie Zdravie zo štátneho rozpočtu</t>
  </si>
  <si>
    <t>2.3.8.</t>
  </si>
  <si>
    <t>3.2.2.</t>
  </si>
  <si>
    <t xml:space="preserve">Podpora projektových kancelárií na podporu účasti v Európskom výskumnom priestore </t>
  </si>
  <si>
    <t>Podpora projektových kancelárií na podporu účasti v Európskom výskumnom priestore</t>
  </si>
  <si>
    <t>Ministerstva školstva, výskumu, vývoja a mládeže SR; sekcia štrukturálnych fondov EÚ, email: sekretariat.ssfeu@minedu.sk</t>
  </si>
  <si>
    <t xml:space="preserve">Cieľom výzvy je podporiť a zvýšiť účasť inštitúcií zo Slovenska v Európskom výskumnom priestore, a to predovšetkým v programe Horizont Európa prostredníctvom podpory projektových kancelárií na výskumných inštitúciách. </t>
  </si>
  <si>
    <t>Cieľom je predovšetkým podpora personálnych kapacít, ktoré budú následne podporovať prípravu projektov u žiadateľov. Zámerom výzvy je naštartovať podporu tak, aby mohla byť následne financovaná zo získaných projektov, resp. rozpočtov žiadateľov</t>
  </si>
  <si>
    <t xml:space="preserve">Projekty by sa mali zameriavať najmä na nasledovné oblasti:
Príprava projektov a podpora pri príprave projektov do Horizontu Európa a iných európskych výskumných a inovačných schém (napr. COST, EIT)
Projektový a finančný manažment výskumných projektov
Školenia projektových manažérov a preberanie najlepšej praxe zo zahraničia
Školenia pre výskumníkov
Právna podpora </t>
  </si>
  <si>
    <t>ERDF</t>
  </si>
  <si>
    <t xml:space="preserve">Cieľom projektu(potenciálny národný projekt) a/alebo dopytových projektov je vytvorenie, zabezpečenie a udržanie národného prostredia pre realizáciu klinického výskumu. Predpokladom vypísania vhodnej výzvy pre zabezpečenie podmienok Klinického výskumu je vykonanie tzv. feasibility, tj. štúdie uskutočniteľnosti, ktorá bude zameraná na aktuálne národné a regionálne priority. Štúdia, zmapuje možnosti a preferencie pre realizáciu klinického výskumu v rôznych zdravotníckych zariadeniach (ZZ) a inštitúciách na Slovensku vypracovaná národným koordinačným uzlom SLOVACRIN. Cieľom/pridanou hodnotou realizácie projektu/projektov je: 
·	zatraktívniť prostredie Slovenska ako krajina výberu pre realizáciu klinického výskumu,
·	vytvoriť podmienky pre realizáciu akademického klinického výskumu i realizáciu klinických hodnotení komerčnými subjektmi (nadnárodné farmaceutické a biotechnologické firmy, firmy zamerané na vývoj medicínskych technológií, start-upy),
·	vytvoriť prostredie pre realizáciu hlavne predklinických a raných fáz klinického hodnotenia liečiv, vrátane prípravkov modernej terapie,
·	zabezpečiť prístup k certifikácii zdravotníckych pomôcok, medicínskych technológií, diagnostických nástrojov a nových liečebných metód,
·	podporiť prístup investorov k produktom akademického sektora a sektoru start-upov,
·	nastaviť podmienky pre znalostný transfer, podporu vzdelávania a internacionalizácie v oblasti klinického výskumu
Projekt/y budú zamerané hlavne na vytvorenie vhodného systémového prostredia pre realizáciu klinického výskumu na Slovensku. </t>
  </si>
  <si>
    <t>Bude upresnené na základe procesov uvedených vyššie v poznámke.</t>
  </si>
  <si>
    <t>Cieľom podpory je vygenerovať v rámci jednotlivých podporených projektov v kľúčových oblastiach Misie Zdravie výstupy umožňujúce riešiť základné problémy definované hlavným cieľom Misie a súčasne akcelerovať tvorbu a systémové zavádzanie inovácií a prelomových technológií, postupov a procesov do slovenského zdravotníctva. Cieľom je podporiť také projekty, ktoré budú mať najväčší potenciál pozitívneho dopadu pre hlavné ciele Misie (modelové prepočty na OÚ a DALY v daných medicínskych oblastiach). Investície preto budú realizované formou prioritizácie kľúčových výskumno-vývojových projektov a riešení do prioritných oblastí Misie zdravie (onko, neuro, kardio a deti), ktoré prinesú najväčší dopad pre občanov Slovensko a súčasne budú mať najväčší potenciál priniesť komplexný návrh na zavedenie konkrétnych systémových inovácií potrebných pre slovenské zdravotníctvo. Vďaka podporeným projektom v zmysle vyššie uvedeného cieľa v kľúčových oblastiach Misie Zdravie by mali byť plošne zavádzané systémové inovácie a využívanie prelomových technológií v slovenskom zdravotníctve naprieč Slovenskom. 
Tento cieľ bude realizovaný prostredníctvom zamerania podpory na dobudovanie výskumnej, personálnej a inovačnej infraštruktúry a vytvorenie celej rady výstupov pre nové služby, postupy a procesy v kľúčových oblastiach Misie Zdravie. V horizonte do roku 2030 by sa mali zrealizovať tieto projekty s vyššie uvedeným inovačným potenciálom a následne v rámci obdobia udržateľnosti by mali vytvorené infraštruktúry a zavedenie nových systémových zmien, služieb a procesov do systému prispieť k zlepšeniu kvality života pre viac ako 3 milióny občanov – a to aj vďaka využívaniu výsledkov výskumu a vývoja a zavádzanie inovácií do oblastí, ako je zlepšenie prevencie, skríningu, včasného záchytu, správnej diagnostike a liečby a vďaka prispeniu k vhodnému a efektívnemu nastaveniu funkčného modelu manažmentu cesty občana/pacienta v oblasti nádorových ochorení, ochorení mozgu a kardiovaskulárneho systému naprieč Slovenskom.
Podpora bude realizovaná v podobe národného projektu alebo dopytových projektov, resp. kombináciou týchto typov projektov. Konkrétne riešenie bude prijaté na základe štúdie uskutočniteľnosti a následnej diskusie v rámci pracovnej skupiny Domény Zdravá spoločnosť.</t>
  </si>
  <si>
    <t>všetky typy výskumných inštitúcií realizujúce výskumno-vývojové aktivity tematicky v súlade s doménou Zdravá spoločnosť – pričom ešte bude upresnené na základe procesov uvedených vyššie</t>
  </si>
  <si>
    <t>Národný projekt SAV Rozvoj konceptu otvorenej výskumnej infraštruktúry SAV pre aplikovaný výskum v podmienkach SR</t>
  </si>
  <si>
    <t>Excelentní postdoktorandi (R2) - menej rozvinuté regióny.</t>
  </si>
  <si>
    <t>Podpora medzinárodnej spolupráce v oblasti výskumu, vývoja a inovácií – doména Zdravá spoločnosť</t>
  </si>
  <si>
    <t>P SK, opatrenie 1.1.4</t>
  </si>
  <si>
    <t>Realizácia funkčného systému odbornej podpory účasti slovenských inštitúcií z verejného sektora a podnikov v Európskom výskumnom priestore a v európskych výskumných a inovačných programoch.</t>
  </si>
  <si>
    <t>Podpora realizácie výskumno-vývojových aktivít v podnikoch, podpora zavádzania inovácií do praxe, podpora ochrany práv duševného vlastníctva, posilnenie účasti slovenských podnikov v európskych VaI programoch a projektoch, posilnenie sieťovania aktérov inovačného ekosystému.</t>
  </si>
  <si>
    <t>Podpora internacionalizačných kapacít MSP vrátane prezentácie podnikateľského potenciálu, poskytnutie bezplatných prezentačných, kooperačných a poradenských služieb MSP za účelom zvýšenia ich miery zapojenia do medzinárodnej spolupráce.
Podpora individuálnych účastí na veľtrhoch a výstavách v zahraničí finančnou formou podpory prostredníctvom voucherov.</t>
  </si>
  <si>
    <r>
      <t xml:space="preserve">Výskumná agentúra
</t>
    </r>
    <r>
      <rPr>
        <u/>
        <sz val="10"/>
        <color rgb="FF293B97"/>
        <rFont val="Calibri"/>
        <family val="2"/>
      </rPr>
      <t/>
    </r>
  </si>
  <si>
    <r>
      <t xml:space="preserve">Výskumná agentúra </t>
    </r>
    <r>
      <rPr>
        <u/>
        <sz val="10"/>
        <rFont val="Source Sans Pro"/>
        <family val="2"/>
      </rPr>
      <t>www.vyskumnaagentura.sk</t>
    </r>
    <r>
      <rPr>
        <sz val="10"/>
        <rFont val="Source Sans Pro"/>
        <family val="2"/>
      </rPr>
      <t xml:space="preserve">, email: </t>
    </r>
    <r>
      <rPr>
        <u/>
        <sz val="10"/>
        <rFont val="Source Sans Pro"/>
        <family val="2"/>
      </rPr>
      <t>info@vyskumnaagentura.sk</t>
    </r>
  </si>
  <si>
    <t>Excelentní postdoktorandi (R2) - Bratislavský kraj.</t>
  </si>
  <si>
    <r>
      <t xml:space="preserve">Výskumná agentúra
</t>
    </r>
    <r>
      <rPr>
        <u/>
        <sz val="10"/>
        <rFont val="Source Sans Pro"/>
        <family val="2"/>
      </rPr>
      <t>www.vyskumnaagentura.sk</t>
    </r>
    <r>
      <rPr>
        <sz val="10"/>
        <rFont val="Source Sans Pro"/>
        <family val="2"/>
      </rPr>
      <t xml:space="preserve">, email: </t>
    </r>
    <r>
      <rPr>
        <u/>
        <sz val="10"/>
        <rFont val="Source Sans Pro"/>
        <family val="2"/>
      </rPr>
      <t>info@vyskumnaagentura.sk</t>
    </r>
  </si>
  <si>
    <t>Vytvorenie excelentného tímu okolo výskumníka so zahraničnou skúsenosťou, ktorý realizuje svoj výskum v slovenskej výskumno-vývojovej organizácii. Pôjde o dlhodobé projekty (avšak maximálne 5 rokov), počas ktorých sa výskumníci etablujú natoľko, aby mohli získavať vlastné projekty z európskych výskumných programov alebo zo spolupráce s podnikateľskou sférou. Výzva bude zameraná na prijímajúce inštitúcie nachádzajúce sa v menej rozvinutých regiónoch.</t>
  </si>
  <si>
    <t>Vytvorenie excelentného tímu okolo výskumníka so zahraničnou skúsenosťou, ktorý realizuje svoj výskum v slovenskej výskumno-vývojovej organizácii. Pôjde o dlhodobé projekty (avšak maximálne 5 rokov), počas ktorých sa výskumníci etablujú natoľko, aby mohli získavať vlastné projekty z európskych výskumných programov alebo zo spolupráce s podnikateľskou sférou. Výzva bude zameraná na prijímajúce inštitúcie nachádzajúce sa v Bratislavskom kraji.</t>
  </si>
  <si>
    <r>
      <t xml:space="preserve">SAIA, n. o., Sasinkova 10, 812 20 Bratislava, </t>
    </r>
    <r>
      <rPr>
        <u/>
        <sz val="10"/>
        <rFont val="Source Sans Pro"/>
        <family val="2"/>
      </rPr>
      <t>www.stipendia.sk</t>
    </r>
  </si>
  <si>
    <t>Krátkodobá a strednodobá podpora medzinárodných mobilít (od 1 mesiaca do max. 10 mesiacov; v niektorých kategóriách sa min. a max. dĺžka môže líšiť, napr. u študentov a postdoktorandov). Ide o individuálne žiadosti oprávnených osôb, pričom podmienkou je predložiť akceptačný/pozývací list prijímajúcej inštitúcie.
V prípade študentov ide o pobyty v rámci akademickej mobility (t. j. študijný pobyt, resp. možnosť výskumnej zložky primárne s cieľom prípravy záverečnej práce), v prípade ostatných kategórií ide o výskumné/umelecké alebo prednáškové pobyty.</t>
  </si>
  <si>
    <t>Národný štipendijný program SR (pre účely § 8 ods. 4 zákona č. 523/2004 Z. z. v znení neskorších predpisov ide o program podporujúci medzinárodnú vzdelávaciu mobilitu alebo medzinárodnú vedeckú mobilitu schválený vládou SR).</t>
  </si>
  <si>
    <r>
      <t xml:space="preserve">SAIA, n. o., Sasinkova 10, 812 20 Bratislava, </t>
    </r>
    <r>
      <rPr>
        <u/>
        <sz val="10"/>
        <rFont val="Source Sans Pro"/>
        <family val="2"/>
      </rPr>
      <t>www.ceepus.saia.sk</t>
    </r>
    <r>
      <rPr>
        <sz val="10"/>
        <rFont val="Source Sans Pro"/>
        <family val="2"/>
      </rPr>
      <t xml:space="preserve">; </t>
    </r>
    <r>
      <rPr>
        <u/>
        <sz val="10"/>
        <rFont val="Source Sans Pro"/>
        <family val="2"/>
      </rPr>
      <t>www.ceepus.info</t>
    </r>
  </si>
  <si>
    <t>ŠR v prípade výdavkov na Slovensku (hradia sa štipendiá pre zahraničných uchádzačov pri pobytoch na Slovensku a príspevok na cestovné pre uchádzačov zo SR pri pobytoch v zahraničí).
Zdrojom financovania štipendií pre uchádzačov zo Slovenska o pobyty v zahraničí a cestovného pre zahraničných na Slovensku sú rozpočty členských krajín programu v súlade s medzinárodnou zmluvou riadiacou tento program.</t>
  </si>
  <si>
    <t>Študenti VŠ štúdia všetkých stupňov, akademickí zamestnanci vysokých škôl (teda vysokoškolskí učitelia, výskumní/umeleckí pracovníci); od roku 2025 (nová medzinárodná zmluva CEEPUS IV) sa očakáva aj podpora mobility neakademických zamestnancov VŠ (výmena skúseností administratívnych pracovníkov) a väčšia podpora výskumnej mobility.</t>
  </si>
  <si>
    <t>Program sa riadi pracovným programom schvaľovaným Spoločným výborom ministrov v súlade s medzinárodnou zmluvou, a taktiež legislatívou a vnútornými predpismi platnými v konkrétnych krajinách.</t>
  </si>
  <si>
    <r>
      <t xml:space="preserve">SAIA, n. o., Sasinkova 10, 812 20 Bratislava, </t>
    </r>
    <r>
      <rPr>
        <u/>
        <sz val="10"/>
        <rFont val="Source Sans Pro"/>
        <family val="2"/>
      </rPr>
      <t>www.aktion.saia.sk</t>
    </r>
  </si>
  <si>
    <t>Podmienky programu a podpory určuje medzištátne Grémium Akcie Rakúsko – Slovensko, zložené z 5 zástupcov menovaných ministrom školstva, výskumu, vývoja a mládeže SR a 5 zástupcov menovaných spolkovým ministrom pre vzdelávanie, vedu a výskum Rakúska.</t>
  </si>
  <si>
    <r>
      <t xml:space="preserve">Ministerstva školstva, výskumu, vývoja a mládeže SR, sekcia výskumu a vývoja, email: </t>
    </r>
    <r>
      <rPr>
        <u/>
        <sz val="10"/>
        <rFont val="Source Sans Pro"/>
        <family val="2"/>
      </rPr>
      <t>sekretariat.svt@minedu.sk</t>
    </r>
  </si>
  <si>
    <t>Cieľom projektov multilaterálnej spolupráce je nadviazanie novej alebo zintenzívnenie už existujúcej vedecko-technickej spolupráce medzi krajinami dunajského regiónu.</t>
  </si>
  <si>
    <r>
      <rPr>
        <sz val="10"/>
        <rFont val="Source Sans Pro"/>
        <family val="2"/>
      </rPr>
      <t>ISA ÚV SR/MIT International Science and Technology Initiatives (MISTI)</t>
    </r>
  </si>
  <si>
    <t>Global Seed Funds 2024-2025.</t>
  </si>
  <si>
    <t>Podpora nových spoluprác medzi vedecko-výskumnými tímami MIT a verejnými vysokými školami, univerzitami a verejnými výskumnými inštitúciami so sídlom v Slovenskej republike.</t>
  </si>
  <si>
    <r>
      <t xml:space="preserve">Ministerstva školstva, výskumu, vývoja a mládeže SR, sekcia výskumu a vývoja, email: </t>
    </r>
    <r>
      <rPr>
        <u/>
        <sz val="10"/>
        <rFont val="Source Sans Pro"/>
        <family val="2"/>
      </rPr>
      <t>martin.kontrik@minedu.sk</t>
    </r>
  </si>
  <si>
    <t>HORIZON-KDT-JU-2024 (RIA, IA, viaceré výzvy)</t>
  </si>
  <si>
    <r>
      <t xml:space="preserve">Ministerstva školstva, výskumu, vývoja a mládeže SR, sekcia štrukturálnych fondov EÚ, email: </t>
    </r>
    <r>
      <rPr>
        <u/>
        <sz val="10"/>
        <rFont val="Source Sans Pro"/>
        <family val="2"/>
      </rPr>
      <t>sekretariat.ssfeu@minedu.sk</t>
    </r>
  </si>
  <si>
    <t>Podpora dlhodobej výskumnej spolupráce podnikov a akadémie vo vybraných oblastiach špecializácie RIS3 (inovatívny priemysel, mobilita, digitálna transformácia, zdravé potraviny a životné prostredie).</t>
  </si>
  <si>
    <t>Podpora výskumno-vývojových projektov, ktoré budú realizovať zmiešané konzorciá výskumných inštitúcií a podnikateľských subjektov, aplikovaný, priemyselný a experimentálny výskum vo vybraných oblastiach RIS3+, spolupráca súkromného a akademického sektoru/SAV/v. v. i./VŠ/štátneho sektoru.</t>
  </si>
  <si>
    <r>
      <t xml:space="preserve">Ministerstvo investícií, regionálneho rozvoja a informatizácie SR, email: </t>
    </r>
    <r>
      <rPr>
        <u/>
        <sz val="10"/>
        <rFont val="Source Sans Pro"/>
        <family val="2"/>
      </rPr>
      <t>jtf@mirri.gov.sk</t>
    </r>
  </si>
  <si>
    <t>1-2Q/2024</t>
  </si>
  <si>
    <t>Výzva nemá obmedzenia týkajúce sa vecného zamerania projektov výskumu a vývoja. Ich zameranie, ciele a vecnú náplň výskumu a vývoja určuje žiadateľ. Základnou snahou agentúry je zvýšiť kvalitu výskumu a vývoja prostredníctvom súťaže všetkých žiadateľov v konkurenčnom prostredí. Projekty môžu mať charakter základného výskumu, aplikovaného výskumu alebo vývoja tak, ako sú tieto definované v § 2 ods. 2, 3, 4 zákona č. 172/2005 Z. z. v znení neskorších predpisov.</t>
  </si>
  <si>
    <r>
      <t xml:space="preserve">Ministerstvo hospodárstva SR,
e-mail: </t>
    </r>
    <r>
      <rPr>
        <u/>
        <sz val="10"/>
        <rFont val="Source Sans Pro"/>
        <family val="2"/>
      </rPr>
      <t>vyzvy@mhsr.sk</t>
    </r>
    <r>
      <rPr>
        <sz val="10"/>
        <rFont val="Source Sans Pro"/>
        <family val="2"/>
      </rPr>
      <t xml:space="preserve">, webové sídlo: </t>
    </r>
    <r>
      <rPr>
        <u/>
        <sz val="10"/>
        <rFont val="Source Sans Pro"/>
        <family val="2"/>
      </rPr>
      <t>https://www.mhsr.sk/</t>
    </r>
    <r>
      <rPr>
        <sz val="10"/>
        <rFont val="Source Sans Pro"/>
        <family val="2"/>
      </rPr>
      <t xml:space="preserve"> </t>
    </r>
    <r>
      <rPr>
        <u/>
        <sz val="10"/>
        <rFont val="Source Sans Pro"/>
        <family val="2"/>
      </rPr>
      <t>https://eurofondy.gov.sk/vyzvy/vyzvy-program-slovensko/</t>
    </r>
  </si>
  <si>
    <t>Základným zámerom výzvy je podporiť zvýšenie miery zapojenia súkromného sektora do výskumno-vývojových a inovačných aktivít (VVaI), podporiť v podnikoch realizáciu daných aktivít v každom stupni inovačného reťazca a stimulovať spoluprácu podnikov s výskumnými organizáciami a podnikmi navzájom. Výzva sa zameria na vybrané domény RIS3+ (inovatívny priemysel, mobilita, digitálna transformácia, zdravé potraviny a životné prostredie).
Zdôvodnenie potreby vyhlásenia výzvy: V podiele výdavkov na výskum, vývoj a inovácie Slovensko dlhodobo výrazne zaostáva za priemerom EÚ. Úroveň inovačnej výkonnosti SR je v porovnaní s ostatnými krajinami EÚ dlhodobo na nízkej úrovni. Nízka kvalita verejného výskumu a obmedzená spolupráca s podnikmi obmedzuje rozvoj a spoločné využívanie vedomostí a zručností. Podpora VVaI aktivít v podnikoch a podpora spolupráce podnikov s výskumnými organizáciami má za cieľ prispieť k zvýšeniu domácich podnikových výdavkov na výskum a vývoj a k zlepšeniu inovačných kapacít podnikov.</t>
  </si>
  <si>
    <t>Hlavným cieľom verejnej výzvy je prostredníctvom finančnej podpory realizácie projektov výskumu a vývoja na podporu obrany štátu zvýšiť know-how a technologickú úroveň slovenských výskumno-vývojových a výrobných subjektov.</t>
  </si>
  <si>
    <r>
      <rPr>
        <u/>
        <sz val="10"/>
        <rFont val="Source Sans Pro"/>
        <family val="2"/>
      </rPr>
      <t>https://vaia.gov.sk/sk/</t>
    </r>
  </si>
  <si>
    <t>MIRRI SR/EIT-M</t>
  </si>
  <si>
    <t>EIT-M - Slovakia X Fond.</t>
  </si>
  <si>
    <t>2024 - 2025</t>
  </si>
  <si>
    <t>Oprávnenými na účely tejto výzvy sú výskumno-vývojové projekty, ktoré sú svojím zameraním v súlade s jednou z prioritných oblastí domény 3 a transformačnými cieľmi Stratégie inteligentnej špecializácie (RIS3).</t>
  </si>
  <si>
    <r>
      <rPr>
        <u/>
        <sz val="10"/>
        <rFont val="Source Sans Pro"/>
        <family val="2"/>
      </rPr>
      <t>www.eurofondy.gov.sk</t>
    </r>
    <r>
      <rPr>
        <sz val="10"/>
        <rFont val="Source Sans Pro"/>
        <family val="2"/>
      </rPr>
      <t xml:space="preserve">, email: </t>
    </r>
    <r>
      <rPr>
        <u/>
        <sz val="10"/>
        <rFont val="Source Sans Pro"/>
        <family val="2"/>
      </rPr>
      <t>informatizacia.psk@mirri.gov.sk</t>
    </r>
  </si>
  <si>
    <r>
      <t xml:space="preserve">Ministerstvo hospodárstva SR,
e-mail: </t>
    </r>
    <r>
      <rPr>
        <u/>
        <sz val="10"/>
        <rFont val="Source Sans Pro"/>
        <family val="2"/>
      </rPr>
      <t>investicie@mhsr.sk</t>
    </r>
    <r>
      <rPr>
        <sz val="10"/>
        <rFont val="Source Sans Pro"/>
        <family val="2"/>
      </rPr>
      <t xml:space="preserve">, webové sídlo: </t>
    </r>
    <r>
      <rPr>
        <u/>
        <sz val="10"/>
        <rFont val="Source Sans Pro"/>
        <family val="2"/>
      </rPr>
      <t>https://www.mhsr.sk/</t>
    </r>
  </si>
  <si>
    <t>Výzva KEGA je zameraná na podporu výskumu orientovaného na podporu pedagogických modelov výchovy a vzdelávania, nových technológií, foriem a metód v rámci školského systému i mimo vyučovania. Ide o prerozdelenie časti inštitucionálneho financovania súťaživým spôsobom.</t>
  </si>
  <si>
    <r>
      <t xml:space="preserve">Ministerstvo zdravotníctva SR,
email: </t>
    </r>
    <r>
      <rPr>
        <u/>
        <sz val="10"/>
        <rFont val="Source Sans Pro"/>
        <family val="2"/>
      </rPr>
      <t>barbora.kucerova@health.gov.sk</t>
    </r>
    <r>
      <rPr>
        <sz val="10"/>
        <rFont val="Source Sans Pro"/>
        <family val="2"/>
      </rPr>
      <t>, tel.: + 421 2 59 373 236</t>
    </r>
  </si>
  <si>
    <t>Podpora aplikovaného biomedicínskeho výskumu - poskytnutie dotácií v pôsobnosti MZ SR (§ 2 ods. 1 písm. a) zákona č. 525/2010 Z. z.).</t>
  </si>
  <si>
    <t>Pokračovanie podpory výskumno-vývojovo – inovačnej fázy a podpora fázy prvého priemyselného nasadenia projektu, ktorý je súčasťou významného projektu spoločného európskeho záujmu (IPCEI – Important Project of Common European Interest) s názvom European Battery Innovation (ďalej aj „projekt IPCEI“) a ktorý nebol finančne podporený z iných verejných zdrojov. Podpora sa týka len projektu, ktorý bol v 1. fáze financovaný už z OP Integrovaná infraštruktúra 2014-2020 a ktorý nespĺňa podmienky na priame poskytnutie príspevku podľa čl. 118a nariadenia o spoločných ustanoveniach.</t>
  </si>
  <si>
    <t>Realizácia druhej fázy projektu, ktorý je súčasťou IPCEI projektu s názvom European Battery Innovation a ktorého prvá fáza bola podporená v rámci výzvy OPII- MH/DP/2021/9.5-34. Príklady oprávnených výdavkov: obstaranie dlhodobého nehmotného majetku (softvér, priemyselné práva, licencie, know-how), mzdové výdavky, nákup spotrebného a kancelárskeho materiálu, služby. Oprávnené výdavky sú len také, ktoré neboli nárokované v priebehu realizácie prvej fázy projektov, ktoré sú súčasťou IPCEI projektu s názvom European Battery Innovation podporených v rámci operačného programu Integrovaná infraštruktúra (výzva OPII- MH/DP/2021/9.5-34). Maximálna dĺžka realizácie projektu: do 31.12.2029.</t>
  </si>
  <si>
    <t>Cieľom a účelom výzvy je zlepšiť synergie opatrení v oblasti výskumu, vývoja a inovácií medzi vnútroštátnou úrovňou a úrovňou EÚ prostredníctvom podpory výskumno-vývojovo-inovačnej fázy a fázy prvého priemyselného nasadenia (resp. jej časti) projektov, ktoré sú súčasťou významného projektu spoločného európskeho záujmu (IPCEI – Important Project of Common European Interest) v oblasti mikroelektroniky (ďalej aj „IPCEI projekty“), v rámci ktorých bolo poskytnutie štátnej pomoci Slovenskou republikou notifikované a Európska komisia o tejto notifikácii rozhodla. Predmetom podpory v rámci tejto výzvy budú projekty realizované na území Bratislavského samosprávneho kraja. Výzva sa zameriava špecificky na podporu prechodu na digitálne hospodárstvo. Výzva podporuje projekty v celom výskumnom a inovačnom cykle (úroveň technologickej pripravenosti 1 – 9).</t>
  </si>
  <si>
    <t>Výdavky projektu musia byť v súlade s podmienkami oprávnenosti definovanými v prílohe č. 3 výzvy - Podmienky oprávnenosti výdavkov pri zachovaní podmienok oprávnenosti uvedených v rozhodnutí Európskej komisie a v tejto výzve. Oprávnenými výdavkami v rámci tejto výzvy sú len tie výdavky, ktoré žiadateľ vynaložil po dátume predloženia IPCEI projektu Slovenskou republikou Európskej komisii do procesu prednotifikácie poskytnutia štátnej pomoci. Oprávnené výdavky projektu môžu vzniknúť aj mimo oprávneného územia, ak je to potrebné k dosiahnutiu jeho cieľov, avšak nemôže byť podporené zhodnotenie infraštruktúry umiestnenej mimo oprávneného územia. Oprávnené výdavky projektu nemôžu byť predmetom dvojitého financovania.</t>
  </si>
  <si>
    <t>Vytvorenie excelentného tímu okolo výskumníka so zahraničnou skúsenosťou, ktorý realizuje svoj výskum v slovenskej výskumno-vývojovej organizácii. Pôjde o dlhodobé projekty (avšak maximálne 5 rokov), počas ktorých sa výskumníci etablujú natoľko, aby mohli získavať vlastné projekty z európskych výskumných programov alebo zo spolupráce s podnikateľskou sférou.</t>
  </si>
  <si>
    <t>30. apríl 2025
31. október 2025</t>
  </si>
  <si>
    <t>ŠR v prípade výdavkov na Slovensku (hradia sa štipendiá pre zahraničných pri pobytoch na Slovensku a príspevok na cestovné pre uchádzačov zo SR pri pobytoch v zahraničí).
Zdrojom financovania štipendií pre uchádzačov zo Slovenska o pobyty v zahraničí a cestovného pre zahraničných na Slovensku sú rozpočty členských krajín programu v súlade s medzinárodnou zmluvou riadiacou tento program.</t>
  </si>
  <si>
    <t>Podmienky programu a podpory určuje medzištátne Grémium Akcie Rakúsko – Slovensko, zložené z 5 zástupcov menovaných ministrom školstva, vedy, výskumu a športu SR a 5 zástupcov menovaných spolkovým ministrom pre vzdelávanie, vedu a výskum Rakúska.</t>
  </si>
  <si>
    <t>Rozvoj výskumnej infraštruktúry - jednotlivých laboratórií nevyhnutných pre špičkový výskum s presahom na medzinárodnú a medzisektorovú spoluprácu. Od podporených laboratórií sa bude vyžadovať zdieľanie infraštruktúry s inými inštitúciami.</t>
  </si>
  <si>
    <t>Podpora projektov modernizácie existujúcej, príp. výstavby novej veľkej výskumnej infraštruktúry - vedecké parky, výskumné centrá, vedecko-technické parky, kampusy. Súčasťou projektov bude riešenie financovania udržateľnosti (pri nových i existujúcich infraštruktúrach). V prípade potreby väčších strategických celkov (napr. kampusy) je možné financovanie iba vybraných fáz. Podporená infraštruktúra musí byť súčasťou konceptu zdieľanej výskumnej infraštruktúry, zvýši atraktívnosť výskumu v SR pre excelentných vedcov ako aj mieru medzinárodnej spolupráce vo výskume a spolupráce verejného a súkromného sektora.</t>
  </si>
  <si>
    <t>Slovensko - Portugalsko</t>
  </si>
  <si>
    <t>Slovensko - Rakúsko</t>
  </si>
  <si>
    <t>Slovensko - Česká republika</t>
  </si>
  <si>
    <t>Slovensko - Srbsko</t>
  </si>
  <si>
    <t>Slovensko - Ukrajina</t>
  </si>
  <si>
    <t>Slovensko - Poľsko</t>
  </si>
  <si>
    <t>Slovensko - Taiwan</t>
  </si>
  <si>
    <t>Global Seed Funds 2025-2026</t>
  </si>
  <si>
    <t>Základným zámerom výzvy je podporiť zvýšenie miery zapojenia súkromného sektora do výskumno-vývojových a inovačných aktivít (VVaI), podporiť v podnikoch realizáciu daných aktivít najmä v skorých fázach TRL a stimulovať spoluprácu podnikov s výskumnými organizáciami a podnikmi navzájom. A to po vzore schém EIC Transition a EIC Accelerator. Čiže:
a) projekty, ktoré sa snažia dostať myšlienku z laboratória alebo konceptu (TRL 3/4) do fázy, keď je technológia preukázaná v príslušnom prostredí (TRL 5/6),
b) projekty s veľkým potenciálom (typu deep tech), ale aj rizikom, ktoré posúvajú existujúce nápady z fázy TRL 5/6 do prevádzkového prostredia (TRL 7/8) a ktoré sú aj napriek vyššej úrovni TRL spojené s vysokými nákladmi nevyhnutnými pre škálovanie produktu či služby z titulu ich náročnosti na technologické či priemyselné procesy alebo komplexné nastavenie dodávateľských reťazcov, ktoré sú zvyčajne spojené s vysokými regulačnými či certifikačnými nákladmi.
Projekt musí byť v súlade so Stratégiou výskumu a inovácií pre inteligentnú špecializáciu Slovenskej republiky 2021 – 2027 (SK RIS3 2021+).</t>
  </si>
  <si>
    <t>Global Seed Funds 2026-2027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</si>
</sst>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dd\.mm\.yyyy;@"/>
    <numFmt numFmtId="166" formatCode="d\.m\.yyyy;@"/>
    <numFmt numFmtId="167" formatCode="d\.mm\.yyyy;@"/>
    <numFmt numFmtId="168" formatCode="_([$€-2]\ * #,##0_);_([$€-2]\ * \(#,##0\);_([$€-2]\ * &quot;-&quot;??_);_(@_)"/>
    <numFmt numFmtId="169" formatCode="_([$$-409]* #,##0.00_);_([$$-409]* \(#,##0.00\);_([$$-409]* &quot;-&quot;??_);_(@_)"/>
    <numFmt numFmtId="170" formatCode="_([$€-2]\ * #,##0.00_);_([$€-2]\ * \(#,##0.00\);_([$€-2]\ * &quot;-&quot;??_);_(@_)"/>
  </numFmts>
  <fonts count="14" x14ac:knownFonts="1">
    <font>
      <sz val="10"/>
      <color rgb="FF000000"/>
      <name val="Times New Roman"/>
      <charset val="204"/>
    </font>
    <font>
      <u/>
      <sz val="10"/>
      <color rgb="FF293B97"/>
      <name val="Calibri"/>
      <family val="2"/>
    </font>
    <font>
      <sz val="10"/>
      <color theme="0"/>
      <name val="Source Sans Pro"/>
    </font>
    <font>
      <sz val="10"/>
      <name val="Source Sans Pro"/>
    </font>
    <font>
      <sz val="10"/>
      <color rgb="FF000000"/>
      <name val="Source Sans Pro"/>
    </font>
    <font>
      <sz val="10"/>
      <name val="Source Sans Pro"/>
      <family val="2"/>
    </font>
    <font>
      <sz val="9"/>
      <color indexed="81"/>
      <name val="Segoe UI"/>
      <family val="2"/>
      <charset val="238"/>
    </font>
    <font>
      <sz val="10"/>
      <color rgb="FF000000"/>
      <name val="Source Sans Pro"/>
      <family val="2"/>
    </font>
    <font>
      <sz val="10"/>
      <name val="Calibri"/>
      <family val="2"/>
      <charset val="238"/>
    </font>
    <font>
      <sz val="10"/>
      <name val="Source Sans Pro"/>
      <family val="2"/>
      <charset val="238"/>
    </font>
    <font>
      <u/>
      <sz val="10"/>
      <name val="Source Sans Pro"/>
      <family val="2"/>
    </font>
    <font>
      <sz val="11"/>
      <name val="Source Sans Pro"/>
      <family val="2"/>
    </font>
    <font>
      <sz val="9"/>
      <color rgb="FF000000"/>
      <name val="Source Sans Pro"/>
      <family val="2"/>
    </font>
    <font>
      <sz val="9"/>
      <color indexed="81"/>
      <name val="Source Sans Pro"/>
      <family val="2"/>
    </font>
  </fonts>
  <fills count="2">
    <fill>
      <patternFill patternType="none"/>
    </fill>
    <fill>
      <patternFill patternType="gray125"/>
    </fill>
  </fills>
  <borders count="10">
    <border>
      <left/>
      <right/>
      <top/>
      <bottom/>
      <diagonal/>
    </border>
    <border>
      <left style="thin">
        <color rgb="FFD9D9D9"/>
      </left>
      <right/>
      <top style="thin">
        <color rgb="FFD9D9D9"/>
      </top>
      <bottom style="thin">
        <color rgb="FFD9D9D9"/>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top/>
      <bottom style="thin">
        <color rgb="FFD9D9D9"/>
      </bottom>
      <diagonal/>
    </border>
    <border>
      <left/>
      <right/>
      <top style="thin">
        <color rgb="FFC9C9C9"/>
      </top>
      <bottom style="thin">
        <color rgb="FFC9C9C9"/>
      </bottom>
      <diagonal/>
    </border>
    <border>
      <left style="thin">
        <color rgb="FFD9D9D9"/>
      </left>
      <right/>
      <top style="thin">
        <color rgb="FFD9D9D9"/>
      </top>
      <bottom/>
      <diagonal/>
    </border>
    <border>
      <left/>
      <right/>
      <top style="thin">
        <color rgb="FFD9D9D9"/>
      </top>
      <bottom/>
      <diagonal/>
    </border>
    <border>
      <left/>
      <right style="thin">
        <color rgb="FFD9D9D9"/>
      </right>
      <top style="thin">
        <color rgb="FFD9D9D9"/>
      </top>
      <bottom/>
      <diagonal/>
    </border>
    <border>
      <left style="medium">
        <color rgb="FFD9D9D9"/>
      </left>
      <right style="medium">
        <color rgb="FFD9D9D9"/>
      </right>
      <top style="medium">
        <color rgb="FFD9D9D9"/>
      </top>
      <bottom style="medium">
        <color rgb="FFD9D9D9"/>
      </bottom>
      <diagonal/>
    </border>
  </borders>
  <cellStyleXfs count="1">
    <xf numFmtId="0" fontId="0" fillId="0" borderId="0"/>
  </cellStyleXfs>
  <cellXfs count="70">
    <xf numFmtId="0" fontId="0" fillId="0" borderId="0" xfId="0" applyAlignment="1">
      <alignment horizontal="left" vertical="top"/>
    </xf>
    <xf numFmtId="0" fontId="2" fillId="0" borderId="4" xfId="0" applyFont="1" applyBorder="1" applyAlignment="1">
      <alignment horizontal="left" vertical="top"/>
    </xf>
    <xf numFmtId="0" fontId="4" fillId="0" borderId="0" xfId="0" applyFont="1" applyAlignment="1">
      <alignment horizontal="left" vertical="top"/>
    </xf>
    <xf numFmtId="0" fontId="4" fillId="0" borderId="1" xfId="0" applyFont="1" applyBorder="1" applyAlignment="1">
      <alignment horizontal="lef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3" fillId="0" borderId="2" xfId="0" applyFont="1" applyBorder="1" applyAlignment="1">
      <alignment vertical="top" wrapText="1"/>
    </xf>
    <xf numFmtId="0" fontId="3" fillId="0" borderId="3" xfId="0" applyFont="1" applyBorder="1" applyAlignment="1">
      <alignment vertical="top" wrapText="1"/>
    </xf>
    <xf numFmtId="3" fontId="3" fillId="0" borderId="3" xfId="0" applyNumberFormat="1" applyFont="1" applyBorder="1" applyAlignment="1">
      <alignment vertical="top" wrapText="1"/>
    </xf>
    <xf numFmtId="0" fontId="2" fillId="0" borderId="0" xfId="0" applyFont="1" applyAlignment="1">
      <alignment horizontal="left" vertical="top"/>
    </xf>
    <xf numFmtId="0" fontId="4" fillId="0" borderId="1" xfId="0" applyFont="1" applyBorder="1" applyAlignment="1">
      <alignment vertical="top" wrapText="1"/>
    </xf>
    <xf numFmtId="168" fontId="4" fillId="0" borderId="0" xfId="0" applyNumberFormat="1" applyFont="1" applyAlignment="1">
      <alignment horizontal="left" vertical="top"/>
    </xf>
    <xf numFmtId="170" fontId="4" fillId="0" borderId="0" xfId="0" applyNumberFormat="1" applyFont="1" applyAlignment="1">
      <alignment horizontal="left" vertical="top"/>
    </xf>
    <xf numFmtId="0" fontId="4" fillId="0" borderId="0" xfId="0" applyFont="1" applyAlignment="1">
      <alignment horizontal="right" vertical="top"/>
    </xf>
    <xf numFmtId="0" fontId="5" fillId="0" borderId="1" xfId="0" applyFont="1" applyBorder="1" applyAlignment="1">
      <alignment horizontal="left" vertical="top"/>
    </xf>
    <xf numFmtId="0" fontId="7" fillId="0" borderId="0" xfId="0" applyFont="1" applyAlignment="1">
      <alignment horizontal="left" vertical="top"/>
    </xf>
    <xf numFmtId="0" fontId="5" fillId="0" borderId="1" xfId="0" applyFont="1" applyBorder="1" applyAlignment="1">
      <alignment horizontal="left" vertical="top" wrapText="1"/>
    </xf>
    <xf numFmtId="3" fontId="5" fillId="0" borderId="1" xfId="0" applyNumberFormat="1" applyFont="1" applyBorder="1" applyAlignment="1">
      <alignment horizontal="left" vertical="top" wrapText="1"/>
    </xf>
    <xf numFmtId="168" fontId="5" fillId="0" borderId="1" xfId="0" applyNumberFormat="1" applyFont="1" applyBorder="1" applyAlignment="1">
      <alignment horizontal="left" vertical="top"/>
    </xf>
    <xf numFmtId="1" fontId="5" fillId="0" borderId="1" xfId="0" applyNumberFormat="1" applyFont="1" applyBorder="1" applyAlignment="1">
      <alignment horizontal="right" vertical="top"/>
    </xf>
    <xf numFmtId="2" fontId="5" fillId="0" borderId="0" xfId="0" applyNumberFormat="1" applyFont="1" applyAlignment="1">
      <alignment horizontal="left" vertical="top"/>
    </xf>
    <xf numFmtId="0" fontId="5" fillId="0" borderId="0" xfId="0" applyFont="1" applyAlignment="1">
      <alignment horizontal="left" vertical="top"/>
    </xf>
    <xf numFmtId="0" fontId="8" fillId="0" borderId="1" xfId="0" applyFont="1" applyBorder="1" applyAlignment="1">
      <alignment horizontal="left" vertical="top"/>
    </xf>
    <xf numFmtId="0" fontId="5" fillId="0" borderId="2" xfId="0" applyFont="1" applyBorder="1" applyAlignment="1">
      <alignment horizontal="left" vertical="top"/>
    </xf>
    <xf numFmtId="0" fontId="9" fillId="0" borderId="0" xfId="0" applyFont="1" applyAlignment="1">
      <alignment horizontal="left" vertical="top"/>
    </xf>
    <xf numFmtId="0" fontId="9" fillId="0" borderId="1" xfId="0" applyFont="1" applyBorder="1" applyAlignment="1">
      <alignment horizontal="left" vertical="top" wrapText="1"/>
    </xf>
    <xf numFmtId="3" fontId="9" fillId="0" borderId="1" xfId="0" applyNumberFormat="1" applyFont="1" applyBorder="1" applyAlignment="1">
      <alignment horizontal="left" vertical="top" wrapText="1"/>
    </xf>
    <xf numFmtId="0" fontId="9" fillId="0" borderId="1" xfId="0" applyFont="1" applyBorder="1" applyAlignment="1">
      <alignment horizontal="left" vertical="top"/>
    </xf>
    <xf numFmtId="164" fontId="5" fillId="0" borderId="1" xfId="0" applyNumberFormat="1" applyFont="1" applyBorder="1" applyAlignment="1">
      <alignment horizontal="left" vertical="top" wrapText="1"/>
    </xf>
    <xf numFmtId="164" fontId="9" fillId="0" borderId="1" xfId="0" applyNumberFormat="1" applyFont="1" applyBorder="1" applyAlignment="1">
      <alignment horizontal="left" vertical="top" wrapText="1"/>
    </xf>
    <xf numFmtId="0" fontId="9" fillId="0" borderId="2" xfId="0" applyFont="1" applyBorder="1" applyAlignment="1">
      <alignment horizontal="left" vertical="top" wrapText="1"/>
    </xf>
    <xf numFmtId="2" fontId="9" fillId="0" borderId="1" xfId="0" applyNumberFormat="1" applyFont="1" applyBorder="1" applyAlignment="1">
      <alignment horizontal="left" vertical="top"/>
    </xf>
    <xf numFmtId="17" fontId="5" fillId="0" borderId="1" xfId="0" applyNumberFormat="1" applyFont="1" applyBorder="1" applyAlignment="1">
      <alignment horizontal="left" vertical="top"/>
    </xf>
    <xf numFmtId="168" fontId="5" fillId="0" borderId="1" xfId="0" applyNumberFormat="1" applyFont="1" applyBorder="1" applyAlignment="1">
      <alignment horizontal="left" vertical="top" wrapText="1"/>
    </xf>
    <xf numFmtId="2" fontId="9" fillId="0" borderId="0" xfId="0" applyNumberFormat="1" applyFont="1" applyAlignment="1">
      <alignment horizontal="left" vertical="top"/>
    </xf>
    <xf numFmtId="0" fontId="8" fillId="0" borderId="1" xfId="0" applyFont="1" applyBorder="1" applyAlignment="1">
      <alignment vertical="top"/>
    </xf>
    <xf numFmtId="168" fontId="9" fillId="0" borderId="1" xfId="0" applyNumberFormat="1" applyFont="1" applyBorder="1" applyAlignment="1">
      <alignment horizontal="left" vertical="top"/>
    </xf>
    <xf numFmtId="164" fontId="9" fillId="0" borderId="1" xfId="0" applyNumberFormat="1" applyFont="1" applyBorder="1" applyAlignment="1">
      <alignment horizontal="left" vertical="top"/>
    </xf>
    <xf numFmtId="164" fontId="5" fillId="0" borderId="1" xfId="0" applyNumberFormat="1" applyFont="1" applyBorder="1" applyAlignment="1">
      <alignment horizontal="left" vertical="top"/>
    </xf>
    <xf numFmtId="1" fontId="9" fillId="0" borderId="1" xfId="0" applyNumberFormat="1" applyFont="1" applyBorder="1" applyAlignment="1">
      <alignment horizontal="right" vertical="top"/>
    </xf>
    <xf numFmtId="170" fontId="5" fillId="0" borderId="1" xfId="0" applyNumberFormat="1" applyFont="1" applyBorder="1" applyAlignment="1">
      <alignment horizontal="left" vertical="top"/>
    </xf>
    <xf numFmtId="168" fontId="5" fillId="0" borderId="5" xfId="0" applyNumberFormat="1" applyFont="1" applyBorder="1" applyAlignment="1">
      <alignment horizontal="left" vertical="top"/>
    </xf>
    <xf numFmtId="1" fontId="11" fillId="0" borderId="1" xfId="0" applyNumberFormat="1" applyFont="1" applyBorder="1" applyAlignment="1">
      <alignment horizontal="right" vertical="top"/>
    </xf>
    <xf numFmtId="2" fontId="5" fillId="0" borderId="2" xfId="0" applyNumberFormat="1" applyFont="1" applyBorder="1" applyAlignment="1">
      <alignment horizontal="left" vertical="top"/>
    </xf>
    <xf numFmtId="168" fontId="9" fillId="0" borderId="1" xfId="0" applyNumberFormat="1" applyFont="1" applyBorder="1" applyAlignment="1">
      <alignment horizontal="left" vertical="top" wrapText="1"/>
    </xf>
    <xf numFmtId="1" fontId="5" fillId="0" borderId="5" xfId="0" applyNumberFormat="1" applyFont="1" applyBorder="1" applyAlignment="1">
      <alignment horizontal="right" vertical="top"/>
    </xf>
    <xf numFmtId="168" fontId="9" fillId="0" borderId="5" xfId="0" applyNumberFormat="1" applyFont="1" applyBorder="1" applyAlignment="1">
      <alignment horizontal="left" vertical="top"/>
    </xf>
    <xf numFmtId="165" fontId="5" fillId="0" borderId="1" xfId="0" applyNumberFormat="1" applyFont="1" applyBorder="1" applyAlignment="1">
      <alignment horizontal="left" vertical="top"/>
    </xf>
    <xf numFmtId="168" fontId="5" fillId="0" borderId="1" xfId="0" applyNumberFormat="1" applyFont="1" applyBorder="1" applyAlignment="1">
      <alignment horizontal="right" vertical="top"/>
    </xf>
    <xf numFmtId="169" fontId="5" fillId="0" borderId="1" xfId="0" applyNumberFormat="1" applyFont="1" applyBorder="1" applyAlignment="1">
      <alignment horizontal="left" vertical="top"/>
    </xf>
    <xf numFmtId="166" fontId="5" fillId="0" borderId="1" xfId="0" applyNumberFormat="1" applyFont="1" applyBorder="1" applyAlignment="1">
      <alignment horizontal="left" vertical="top"/>
    </xf>
    <xf numFmtId="167" fontId="5" fillId="0" borderId="1" xfId="0" applyNumberFormat="1" applyFont="1" applyBorder="1" applyAlignment="1">
      <alignment horizontal="left" vertical="top"/>
    </xf>
    <xf numFmtId="0" fontId="8" fillId="0" borderId="1" xfId="0" applyFont="1" applyBorder="1" applyAlignment="1">
      <alignment horizontal="justify" vertical="center" wrapText="1"/>
    </xf>
    <xf numFmtId="0" fontId="5" fillId="0" borderId="6" xfId="0" applyFont="1" applyBorder="1" applyAlignment="1">
      <alignment horizontal="left" vertical="top"/>
    </xf>
    <xf numFmtId="168" fontId="5" fillId="0" borderId="6" xfId="0" applyNumberFormat="1"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164" fontId="5" fillId="0" borderId="6" xfId="0" applyNumberFormat="1" applyFont="1" applyBorder="1" applyAlignment="1">
      <alignment horizontal="left" vertical="top"/>
    </xf>
    <xf numFmtId="1" fontId="5" fillId="0" borderId="6" xfId="0" applyNumberFormat="1" applyFont="1" applyBorder="1" applyAlignment="1">
      <alignment horizontal="right" vertical="top"/>
    </xf>
    <xf numFmtId="49" fontId="5" fillId="0" borderId="6" xfId="0" applyNumberFormat="1" applyFont="1" applyBorder="1" applyAlignment="1">
      <alignment horizontal="left" vertical="top"/>
    </xf>
    <xf numFmtId="0" fontId="8" fillId="0" borderId="0" xfId="0" applyFont="1" applyAlignment="1">
      <alignment horizontal="justify" vertical="center" wrapText="1"/>
    </xf>
    <xf numFmtId="0" fontId="8" fillId="0" borderId="0" xfId="0" applyFont="1" applyAlignment="1">
      <alignment horizontal="left" vertical="top"/>
    </xf>
    <xf numFmtId="164" fontId="5" fillId="0" borderId="0" xfId="0" applyNumberFormat="1" applyFont="1" applyAlignment="1">
      <alignment horizontal="left" vertical="top"/>
    </xf>
    <xf numFmtId="49" fontId="5" fillId="0" borderId="0" xfId="0" applyNumberFormat="1" applyFont="1" applyAlignment="1">
      <alignment horizontal="left" vertical="top"/>
    </xf>
    <xf numFmtId="0" fontId="9" fillId="0" borderId="0" xfId="0" applyFont="1" applyAlignment="1">
      <alignment horizontal="left" vertical="top" wrapText="1"/>
    </xf>
    <xf numFmtId="0" fontId="9" fillId="0" borderId="3" xfId="0" applyFont="1" applyBorder="1" applyAlignment="1">
      <alignment horizontal="left" vertical="top"/>
    </xf>
    <xf numFmtId="0" fontId="5" fillId="0" borderId="9" xfId="0" applyFont="1" applyBorder="1" applyAlignment="1">
      <alignment horizontal="left" vertical="top" wrapText="1"/>
    </xf>
    <xf numFmtId="0" fontId="9" fillId="0" borderId="9" xfId="0" applyFont="1" applyBorder="1" applyAlignment="1">
      <alignment horizontal="left" vertical="top" wrapText="1"/>
    </xf>
  </cellXfs>
  <cellStyles count="1">
    <cellStyle name="Normálna" xfId="0" builtinId="0"/>
  </cellStyles>
  <dxfs count="48">
    <dxf>
      <font>
        <b val="0"/>
        <i val="0"/>
        <strike val="0"/>
        <condense val="0"/>
        <extend val="0"/>
        <outline val="0"/>
        <shadow val="0"/>
        <u val="none"/>
        <vertAlign val="baseline"/>
        <sz val="10"/>
        <color auto="1"/>
        <name val="Source Sans Pro"/>
        <charset val="238"/>
        <scheme val="none"/>
      </font>
      <alignment horizontal="left" vertical="top" textRotation="0" wrapText="1"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alignment horizontal="left" vertical="top" textRotation="0" wrapText="1"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alignment horizontal="left" vertical="top" textRotation="0" wrapText="1"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alignment horizontal="left" vertical="top" textRotation="0" wrapText="1"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numFmt numFmtId="164" formatCode="###0;###0"/>
      <alignment horizontal="left" vertical="top" textRotation="0" wrapText="1"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numFmt numFmtId="164" formatCode="###0;###0"/>
      <alignment horizontal="left" vertical="top" textRotation="0" wrapText="1"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numFmt numFmtId="164" formatCode="###0;###0"/>
      <alignment horizontal="left" vertical="top" textRotation="0" wrapText="1"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alignment horizontal="left" vertical="top" textRotation="0" wrapText="1"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numFmt numFmtId="3" formatCode="#,##0"/>
      <alignment horizontal="left" vertical="top" textRotation="0" wrapText="1"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alignment horizontal="left" vertical="top" textRotation="0" wrapText="1"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alignment horizontal="left" vertical="top" textRotation="0" wrapText="1"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alignment horizontal="left" vertical="top" textRotation="0" wrapText="1"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alignment horizontal="left" vertical="top" textRotation="0" wrapText="1"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alignment horizontal="left" vertical="top" textRotation="0" wrapText="1"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alignment horizontal="left" vertical="top" textRotation="0" wrapText="0" indent="0" justifyLastLine="0" shrinkToFit="0" readingOrder="0"/>
    </dxf>
    <dxf>
      <font>
        <b val="0"/>
        <i val="0"/>
        <strike val="0"/>
        <condense val="0"/>
        <extend val="0"/>
        <outline val="0"/>
        <shadow val="0"/>
        <u val="none"/>
        <vertAlign val="baseline"/>
        <sz val="10"/>
        <color auto="1"/>
        <name val="Source Sans Pro"/>
        <charset val="238"/>
        <scheme val="none"/>
      </font>
      <fill>
        <patternFill patternType="none">
          <fgColor indexed="64"/>
          <bgColor auto="1"/>
        </patternFill>
      </fill>
      <alignment horizontal="left" vertical="top" textRotation="0" wrapText="0" indent="0" justifyLastLine="0" shrinkToFit="0" readingOrder="0"/>
    </dxf>
    <dxf>
      <border outline="0">
        <top style="thin">
          <color rgb="FFD9D9D9"/>
        </top>
      </border>
    </dxf>
    <dxf>
      <font>
        <strike val="0"/>
        <outline val="0"/>
        <shadow val="0"/>
        <u val="none"/>
        <vertAlign val="baseline"/>
        <sz val="10"/>
        <color auto="1"/>
        <name val="Source Sans Pro"/>
        <charset val="238"/>
        <scheme val="none"/>
      </font>
    </dxf>
    <dxf>
      <border outline="0">
        <bottom style="thin">
          <color rgb="FFD9D9D9"/>
        </bottom>
      </border>
    </dxf>
    <dxf>
      <font>
        <b val="0"/>
        <i val="0"/>
        <strike val="0"/>
        <condense val="0"/>
        <extend val="0"/>
        <outline val="0"/>
        <shadow val="0"/>
        <u val="none"/>
        <vertAlign val="baseline"/>
        <sz val="10"/>
        <color theme="0"/>
        <name val="Source Sans Pro"/>
        <scheme val="none"/>
      </font>
      <fill>
        <patternFill patternType="none">
          <fgColor indexed="64"/>
          <bgColor rgb="FFFFEADB"/>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Source Sans Pro"/>
        <charset val="238"/>
        <scheme val="none"/>
      </font>
      <fill>
        <patternFill patternType="none"/>
      </fill>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fill>
        <patternFill patternType="none"/>
      </fill>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fill>
        <patternFill patternType="none"/>
      </fill>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strike val="0"/>
        <outline val="0"/>
        <shadow val="0"/>
        <vertAlign val="baseline"/>
        <color auto="1"/>
        <name val="Source Sans Pro"/>
        <charset val="238"/>
        <scheme val="none"/>
      </font>
      <fill>
        <patternFill patternType="none"/>
      </fill>
    </dxf>
    <dxf>
      <font>
        <b val="0"/>
        <i val="0"/>
        <strike val="0"/>
        <condense val="0"/>
        <extend val="0"/>
        <outline val="0"/>
        <shadow val="0"/>
        <u val="none"/>
        <vertAlign val="baseline"/>
        <sz val="10"/>
        <color auto="1"/>
        <name val="Source Sans Pro"/>
        <charset val="238"/>
        <scheme val="none"/>
      </font>
      <fill>
        <patternFill patternType="none"/>
      </fill>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fill>
        <patternFill patternType="none"/>
      </fill>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numFmt numFmtId="164" formatCode="###0;###0"/>
      <fill>
        <patternFill patternType="none"/>
      </fill>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fill>
        <patternFill patternType="none"/>
      </fill>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fill>
        <patternFill patternType="none"/>
      </fill>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fill>
        <patternFill patternType="none"/>
      </fill>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numFmt numFmtId="1" formatCode="0"/>
      <fill>
        <patternFill patternType="none"/>
      </fill>
      <alignment horizontal="righ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numFmt numFmtId="168" formatCode="_([$€-2]\ * #,##0_);_([$€-2]\ * \(#,##0\);_([$€-2]\ * &quot;-&quot;??_);_(@_)"/>
      <fill>
        <patternFill patternType="none"/>
      </fill>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fill>
        <patternFill patternType="none"/>
      </fill>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fill>
        <patternFill patternType="none"/>
      </fill>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fill>
        <patternFill patternType="none"/>
      </fill>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fill>
        <patternFill patternType="none"/>
      </fill>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fill>
        <patternFill patternType="none"/>
      </fill>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strike val="0"/>
        <outline val="0"/>
        <shadow val="0"/>
        <vertAlign val="baseline"/>
        <color auto="1"/>
        <name val="Source Sans Pro"/>
        <charset val="238"/>
        <scheme val="none"/>
      </font>
      <fill>
        <patternFill patternType="none"/>
      </fill>
    </dxf>
    <dxf>
      <font>
        <b val="0"/>
        <i val="0"/>
        <strike val="0"/>
        <condense val="0"/>
        <extend val="0"/>
        <outline val="0"/>
        <shadow val="0"/>
        <u val="none"/>
        <vertAlign val="baseline"/>
        <sz val="10"/>
        <color auto="1"/>
        <name val="Source Sans Pro"/>
        <charset val="238"/>
        <scheme val="none"/>
      </font>
      <fill>
        <patternFill patternType="none"/>
      </fill>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fill>
        <patternFill patternType="none"/>
      </fill>
      <alignment horizontal="left" vertical="top" textRotation="0" wrapText="0" indent="0" justifyLastLine="0" shrinkToFit="0" readingOrder="0"/>
      <border diagonalUp="0" diagonalDown="0" outline="0">
        <left style="thin">
          <color rgb="FFD9D9D9"/>
        </left>
        <right/>
        <top style="thin">
          <color rgb="FFD9D9D9"/>
        </top>
        <bottom style="thin">
          <color rgb="FFD9D9D9"/>
        </bottom>
      </border>
    </dxf>
    <dxf>
      <font>
        <b val="0"/>
        <i val="0"/>
        <strike val="0"/>
        <condense val="0"/>
        <extend val="0"/>
        <outline val="0"/>
        <shadow val="0"/>
        <u val="none"/>
        <vertAlign val="baseline"/>
        <sz val="10"/>
        <color auto="1"/>
        <name val="Source Sans Pro"/>
        <charset val="238"/>
        <scheme val="none"/>
      </font>
      <numFmt numFmtId="2" formatCode="0.00"/>
      <fill>
        <patternFill patternType="none"/>
      </fill>
      <alignment horizontal="left" vertical="top" textRotation="0" wrapText="0" indent="0" justifyLastLine="0" shrinkToFit="0" readingOrder="0"/>
    </dxf>
    <dxf>
      <font>
        <b val="0"/>
        <i val="0"/>
        <strike val="0"/>
        <condense val="0"/>
        <extend val="0"/>
        <outline val="0"/>
        <shadow val="0"/>
        <u val="none"/>
        <vertAlign val="baseline"/>
        <sz val="10"/>
        <color auto="1"/>
        <name val="Source Sans Pro"/>
        <charset val="238"/>
        <scheme val="none"/>
      </font>
      <fill>
        <patternFill patternType="none">
          <fgColor indexed="64"/>
          <bgColor auto="1"/>
        </patternFill>
      </fill>
      <alignment horizontal="left" vertical="top" textRotation="0" wrapText="0" indent="0" justifyLastLine="0" shrinkToFit="0" readingOrder="0"/>
    </dxf>
    <dxf>
      <border outline="0">
        <top style="thin">
          <color rgb="FFD9D9D9"/>
        </top>
      </border>
    </dxf>
    <dxf>
      <font>
        <b val="0"/>
        <i val="0"/>
        <strike val="0"/>
        <condense val="0"/>
        <extend val="0"/>
        <outline val="0"/>
        <shadow val="0"/>
        <u val="none"/>
        <vertAlign val="baseline"/>
        <sz val="10"/>
        <color auto="1"/>
        <name val="Source Sans Pro"/>
        <charset val="238"/>
        <scheme val="none"/>
      </font>
      <fill>
        <patternFill patternType="none"/>
      </fill>
      <alignment horizontal="left" vertical="top" textRotation="0" wrapText="0" indent="0" justifyLastLine="0" shrinkToFit="0" readingOrder="0"/>
    </dxf>
    <dxf>
      <border outline="0">
        <bottom style="thin">
          <color rgb="FFD9D9D9"/>
        </bottom>
      </border>
    </dxf>
    <dxf>
      <font>
        <b val="0"/>
        <i val="0"/>
        <strike val="0"/>
        <condense val="0"/>
        <extend val="0"/>
        <outline val="0"/>
        <shadow val="0"/>
        <u val="none"/>
        <vertAlign val="baseline"/>
        <sz val="10"/>
        <color theme="0"/>
        <name val="Source Sans Pro"/>
        <scheme val="none"/>
      </font>
      <fill>
        <patternFill patternType="none">
          <fgColor indexed="64"/>
          <bgColor rgb="FFFFEADB"/>
        </patternFill>
      </fill>
      <alignment horizontal="left" vertical="top"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36A75C-D2D2-4174-9579-B93481EC0BEB}" name="Tabuľka1" displayName="Tabuľka1" ref="A1:V84" totalsRowShown="0" headerRowDxfId="47" dataDxfId="45" headerRowBorderDxfId="46" tableBorderDxfId="44">
  <autoFilter ref="A1:V84" xr:uid="{7136A75C-D2D2-4174-9579-B93481EC0BEB}"/>
  <sortState xmlns:xlrd2="http://schemas.microsoft.com/office/spreadsheetml/2017/richdata2" ref="A2:V84">
    <sortCondition ref="B1:B84"/>
  </sortState>
  <tableColumns count="22">
    <tableColumn id="1" xr3:uid="{AD41C375-9623-4230-A184-ADB6F7AC3411}" name="Názov" dataDxfId="43"/>
    <tableColumn id="12" xr3:uid="{8A4E19CE-997E-4603-97D5-CF92D9D53A25}" name="Číslo výzvy" dataDxfId="42"/>
    <tableColumn id="2" xr3:uid="{1F65D210-B19F-437C-8EBF-A293E05190BD}" name="Poskytovateľ" dataDxfId="41"/>
    <tableColumn id="3" xr3:uid="{6A7CD1A8-C336-4D95-BB2C-52991C151636}" name="Predbežný názov výzvy" dataDxfId="40"/>
    <tableColumn id="4" xr3:uid="{F26CE9A4-4210-4F4B-A733-7175B48FBD00}" name="Kontaktné údaje" dataDxfId="39"/>
    <tableColumn id="5" xr3:uid="{0271C54C-45F4-4EF0-9D12-45B2324919C9}" name="Cieľ výzvy" dataDxfId="38"/>
    <tableColumn id="6" xr3:uid="{5BD311BF-1EB0-4AF5-8238-D8B08C9D70CD}" name="Zameranie výzvy" dataDxfId="37"/>
    <tableColumn id="7" xr3:uid="{219B71EE-53D8-4F20-8AFF-D5C9AB435FFA}" name="Predmet podpory" dataDxfId="36"/>
    <tableColumn id="8" xr3:uid="{F70DFAE7-08CF-4F0C-BE7D-6CED2C1E8359}" name="Program" dataDxfId="35"/>
    <tableColumn id="9" xr3:uid="{2B4D677E-A259-4241-850D-FC65CDCF8437}" name="Zdroj financovania" dataDxfId="34"/>
    <tableColumn id="10" xr3:uid="{7971E8AD-7AFF-4B2C-999B-48C0CA375BEE}" name="Indikatívna alokácia" dataDxfId="33"/>
    <tableColumn id="22" xr3:uid="{2B73A271-5A2B-4635-BDEF-F4700115DE2E}" name="Minimálny počet subjektov " dataDxfId="32"/>
    <tableColumn id="11" xr3:uid="{BA9DF8B4-FEC4-4836-B2DE-2B68B03D2EDF}" name="Maximálna výška _x000a_podpory na projekt" dataDxfId="31"/>
    <tableColumn id="13" xr3:uid="{FA6C44EC-FEFF-4185-B369-B81D59E9D0E6}" name="Vyhlásenie výzvy (mesiac)" dataDxfId="30"/>
    <tableColumn id="14" xr3:uid="{FBC8EF64-BE34-47DC-9B8E-A0434372697A}" name="Vyhlásenie výzvy (rok)" dataDxfId="29"/>
    <tableColumn id="15" xr3:uid="{BEC31E5D-7B91-421D-9932-B3F0E9E53AA4}" name="Vyhlásenie výzvy" dataDxfId="28"/>
    <tableColumn id="16" xr3:uid="{9AEB4AED-FBF6-4EC1-9425-F75EEB00624A}" name="Uzavretie výzvy (mesiac)" dataDxfId="27"/>
    <tableColumn id="17" xr3:uid="{77176A49-C91B-4C63-8DF9-E9D59C1F1209}" name="Uzavretie výzvy (rok)" dataDxfId="26"/>
    <tableColumn id="18" xr3:uid="{B65ABBDB-2CFA-44DF-8303-80C3541F7A3E}" name="Uzavretie výzvy" dataDxfId="25"/>
    <tableColumn id="19" xr3:uid="{42AA7D75-6F69-44A3-AC7C-91303549FEB5}" name="Oprávnení žiadatelia" dataDxfId="24"/>
    <tableColumn id="20" xr3:uid="{BED47776-4BB2-4BF3-AA28-B647169F44B7}" name="Oprávnení partneri (ak relevantné)" dataDxfId="23"/>
    <tableColumn id="21" xr3:uid="{AD0CD332-1F7E-4797-80FC-27610898328F}" name="Participatívna príprava výzvy" dataDxfId="2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5BC0D55-16ED-4687-A428-F76F0384E6D8}" name="Tabuľka2" displayName="Tabuľka2" ref="A1:R13" totalsRowShown="0" headerRowDxfId="21" dataDxfId="19" headerRowBorderDxfId="20" tableBorderDxfId="18">
  <autoFilter ref="A1:R13" xr:uid="{45BC0D55-16ED-4687-A428-F76F0384E6D8}"/>
  <sortState xmlns:xlrd2="http://schemas.microsoft.com/office/spreadsheetml/2017/richdata2" ref="A2:R13">
    <sortCondition ref="B1:B13"/>
  </sortState>
  <tableColumns count="18">
    <tableColumn id="1" xr3:uid="{3F964D65-AB51-4808-8A61-18BBE0EE5827}" name="Názov" dataDxfId="17"/>
    <tableColumn id="18" xr3:uid="{3B9AA7B2-4C37-4D33-91AF-FD1AEFA97D9F}" name="Číslo výzvy" dataDxfId="16"/>
    <tableColumn id="2" xr3:uid="{02C134AD-AAF3-421C-9595-3C37DD010A06}" name="Poskytovateľ" dataDxfId="15"/>
    <tableColumn id="3" xr3:uid="{BD118ABA-3B8A-47A7-8ACC-7C432AC6F0C5}" name="Cieľ projektu" dataDxfId="14"/>
    <tableColumn id="4" xr3:uid="{A50E78F4-54BC-4725-A457-FB30E2F346EF}" name="Predmet podpory" dataDxfId="13"/>
    <tableColumn id="5" xr3:uid="{7C76A3BF-3662-4C69-8C73-32A9423DB4F3}" name="Program" dataDxfId="12"/>
    <tableColumn id="6" xr3:uid="{8CF44ECB-F6AD-48D8-8DFD-3F8BE996824A}" name="Zdroj financovania" dataDxfId="11"/>
    <tableColumn id="7" xr3:uid="{FA8F10F1-A380-497F-8643-AC7B6DE39282}" name="Plánovaná výška grantu na projekt" dataDxfId="10"/>
    <tableColumn id="8" xr3:uid="{D2ACAD63-8B34-4535-B394-1F6335841F84}" name="Začiatok realizácie projektu (mesiac)" dataDxfId="9"/>
    <tableColumn id="9" xr3:uid="{E163FADE-CEFB-4643-910D-628473AE9BDC}" name="Začiatok realizácie projektu (rok)" dataDxfId="8"/>
    <tableColumn id="10" xr3:uid="{A922CC72-21B3-497D-B988-273553AE5A72}" name="začiatok realizácie projektu" dataDxfId="7"/>
    <tableColumn id="11" xr3:uid="{DEC22E6A-A76D-4313-8200-48A6FED05B54}" name="Ukončenie realizácie projektu (mesiac)" dataDxfId="6"/>
    <tableColumn id="12" xr3:uid="{3137A0F0-A226-4481-9F56-1D658C0E4948}" name="Ukončenie realizácie projektu (rok)" dataDxfId="5"/>
    <tableColumn id="13" xr3:uid="{150F171A-83A2-4AD4-9994-38206212F35F}" name="ukončenie realizácie projektu" dataDxfId="4"/>
    <tableColumn id="14" xr3:uid="{FCDE2A37-3952-4058-A64A-E4E1607F3644}" name="Názov realizátora projektu" dataDxfId="3"/>
    <tableColumn id="15" xr3:uid="{1435F8A9-FCE3-4E6E-947C-CA16E155F4CC}" name="Názvy ďalších subjektov podieľajúcich sa na realizácii projektu" dataDxfId="2"/>
    <tableColumn id="16" xr3:uid="{5077AF1A-132F-4538-AA67-AF64CCA39EE6}" name="Cieľová skupina (ak relevantné)" dataDxfId="1"/>
    <tableColumn id="17" xr3:uid="{F49933D2-55E4-4811-BDAC-6CCB39E9017E}" name="Forma podpory pre cieľovú skupinu_x000a_(ak relevantné)"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sekretariat.ssfeu@minedu.sk" TargetMode="External"/><Relationship Id="rId18" Type="http://schemas.openxmlformats.org/officeDocument/2006/relationships/hyperlink" Target="mailto:martin.kontrik@minedu.sk" TargetMode="External"/><Relationship Id="rId26" Type="http://schemas.openxmlformats.org/officeDocument/2006/relationships/hyperlink" Target="http://www.mirri.gov.sk/plan-obnovy" TargetMode="External"/><Relationship Id="rId39" Type="http://schemas.openxmlformats.org/officeDocument/2006/relationships/hyperlink" Target="mailto:sekretariat.svt@minedu.sk" TargetMode="External"/><Relationship Id="rId21" Type="http://schemas.openxmlformats.org/officeDocument/2006/relationships/hyperlink" Target="mailto:martin.kontrik@minedu.sk" TargetMode="External"/><Relationship Id="rId34" Type="http://schemas.openxmlformats.org/officeDocument/2006/relationships/hyperlink" Target="mailto:lubica.sebenova@eitmanufacturing.eu" TargetMode="External"/><Relationship Id="rId42" Type="http://schemas.openxmlformats.org/officeDocument/2006/relationships/hyperlink" Target="http://www.apvv.sk/kontakt/kontaktny-formular.html" TargetMode="External"/><Relationship Id="rId7" Type="http://schemas.openxmlformats.org/officeDocument/2006/relationships/hyperlink" Target="http://www.stipendia.sk/" TargetMode="External"/><Relationship Id="rId2" Type="http://schemas.openxmlformats.org/officeDocument/2006/relationships/hyperlink" Target="http://www.vyskumnaagentura.sk/" TargetMode="External"/><Relationship Id="rId16" Type="http://schemas.openxmlformats.org/officeDocument/2006/relationships/hyperlink" Target="mailto:martin.kontrik@minedu.sk" TargetMode="External"/><Relationship Id="rId29" Type="http://schemas.openxmlformats.org/officeDocument/2006/relationships/hyperlink" Target="mailto:sekretariat.svt@minedu.sk" TargetMode="External"/><Relationship Id="rId1" Type="http://schemas.openxmlformats.org/officeDocument/2006/relationships/hyperlink" Target="mailto:sekretariat.ssfeu@minedu.sk" TargetMode="External"/><Relationship Id="rId6" Type="http://schemas.openxmlformats.org/officeDocument/2006/relationships/hyperlink" Target="http://www.vyskumnaagentura.sk/" TargetMode="External"/><Relationship Id="rId11" Type="http://schemas.openxmlformats.org/officeDocument/2006/relationships/hyperlink" Target="mailto:sekretariat.svt@minedu.sk" TargetMode="External"/><Relationship Id="rId24" Type="http://schemas.openxmlformats.org/officeDocument/2006/relationships/hyperlink" Target="mailto:sekretariat.svt@minedu.sk" TargetMode="External"/><Relationship Id="rId32" Type="http://schemas.openxmlformats.org/officeDocument/2006/relationships/hyperlink" Target="http://www.mirri.gov.sk/" TargetMode="External"/><Relationship Id="rId37" Type="http://schemas.openxmlformats.org/officeDocument/2006/relationships/hyperlink" Target="http://www.aktion.saia.sk/sk/main/stipendia-" TargetMode="External"/><Relationship Id="rId40" Type="http://schemas.openxmlformats.org/officeDocument/2006/relationships/hyperlink" Target="http://www.apvv.sk/kontakt/kontaktny-formular.html" TargetMode="External"/><Relationship Id="rId45" Type="http://schemas.openxmlformats.org/officeDocument/2006/relationships/table" Target="../tables/table1.xml"/><Relationship Id="rId5" Type="http://schemas.openxmlformats.org/officeDocument/2006/relationships/hyperlink" Target="http://www.vyskumnaagentura.sk/" TargetMode="External"/><Relationship Id="rId15" Type="http://schemas.openxmlformats.org/officeDocument/2006/relationships/hyperlink" Target="mailto:misti-gsf@mit.edu" TargetMode="External"/><Relationship Id="rId23" Type="http://schemas.openxmlformats.org/officeDocument/2006/relationships/hyperlink" Target="http://www.apvv.sk/kontakt/kontaktny-formular.html" TargetMode="External"/><Relationship Id="rId28" Type="http://schemas.openxmlformats.org/officeDocument/2006/relationships/hyperlink" Target="mailto:investicie@mhsr.sk" TargetMode="External"/><Relationship Id="rId36" Type="http://schemas.openxmlformats.org/officeDocument/2006/relationships/hyperlink" Target="mailto:sekretariat.svt@minedu.sk" TargetMode="External"/><Relationship Id="rId10" Type="http://schemas.openxmlformats.org/officeDocument/2006/relationships/hyperlink" Target="http://www.minedu.sk/medzinarodne-zmluvy-a-dohovory/" TargetMode="External"/><Relationship Id="rId19" Type="http://schemas.openxmlformats.org/officeDocument/2006/relationships/hyperlink" Target="mailto:sekretariat.ssfeu@minedu.sk" TargetMode="External"/><Relationship Id="rId31" Type="http://schemas.openxmlformats.org/officeDocument/2006/relationships/hyperlink" Target="mailto:vyzvy@mhsr.sk" TargetMode="External"/><Relationship Id="rId44" Type="http://schemas.openxmlformats.org/officeDocument/2006/relationships/vmlDrawing" Target="../drawings/vmlDrawing1.vml"/><Relationship Id="rId4" Type="http://schemas.openxmlformats.org/officeDocument/2006/relationships/hyperlink" Target="http://www.vyskumnaagentura.sk/" TargetMode="External"/><Relationship Id="rId9" Type="http://schemas.openxmlformats.org/officeDocument/2006/relationships/hyperlink" Target="http://www.aktion.saia.sk/" TargetMode="External"/><Relationship Id="rId14" Type="http://schemas.openxmlformats.org/officeDocument/2006/relationships/hyperlink" Target="http://www.apvv.sk/kontakt/kontaktny-formular.html" TargetMode="External"/><Relationship Id="rId22" Type="http://schemas.openxmlformats.org/officeDocument/2006/relationships/hyperlink" Target="http://www.apvv.sk/kontakt/kontaktny-formular.html" TargetMode="External"/><Relationship Id="rId27" Type="http://schemas.openxmlformats.org/officeDocument/2006/relationships/hyperlink" Target="http://www.eurofondy.gov.sk/" TargetMode="External"/><Relationship Id="rId30" Type="http://schemas.openxmlformats.org/officeDocument/2006/relationships/hyperlink" Target="mailto:barbora.kucerova@health.gov.sk" TargetMode="External"/><Relationship Id="rId35" Type="http://schemas.openxmlformats.org/officeDocument/2006/relationships/hyperlink" Target="mailto:vyzvy@mhsr.sk" TargetMode="External"/><Relationship Id="rId43" Type="http://schemas.openxmlformats.org/officeDocument/2006/relationships/printerSettings" Target="../printerSettings/printerSettings1.bin"/><Relationship Id="rId8" Type="http://schemas.openxmlformats.org/officeDocument/2006/relationships/hyperlink" Target="http://www.ceepus.info/" TargetMode="External"/><Relationship Id="rId3" Type="http://schemas.openxmlformats.org/officeDocument/2006/relationships/hyperlink" Target="http://www.vyskumnaagentura.sk/" TargetMode="External"/><Relationship Id="rId12" Type="http://schemas.openxmlformats.org/officeDocument/2006/relationships/hyperlink" Target="mailto:sekretariat.ssfeu@minedu.sk" TargetMode="External"/><Relationship Id="rId17" Type="http://schemas.openxmlformats.org/officeDocument/2006/relationships/hyperlink" Target="mailto:martin.kontrik@minedu.sk" TargetMode="External"/><Relationship Id="rId25" Type="http://schemas.openxmlformats.org/officeDocument/2006/relationships/hyperlink" Target="mailto:vyzvy@mhsr.sk" TargetMode="External"/><Relationship Id="rId33" Type="http://schemas.openxmlformats.org/officeDocument/2006/relationships/hyperlink" Target="mailto:sekretariat.ssfeu@minedu.sk" TargetMode="External"/><Relationship Id="rId38" Type="http://schemas.openxmlformats.org/officeDocument/2006/relationships/hyperlink" Target="http://www.minedu.sk/medzinarodne-zmluvy-a-dohovory/" TargetMode="External"/><Relationship Id="rId46" Type="http://schemas.openxmlformats.org/officeDocument/2006/relationships/comments" Target="../comments1.xml"/><Relationship Id="rId20" Type="http://schemas.openxmlformats.org/officeDocument/2006/relationships/hyperlink" Target="mailto:jtf@mirri.gov.sk" TargetMode="External"/><Relationship Id="rId41" Type="http://schemas.openxmlformats.org/officeDocument/2006/relationships/hyperlink" Target="http://www.apvv.sk/kontakt/kontaktny-formular.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0"/>
  <sheetViews>
    <sheetView tabSelected="1" zoomScaleNormal="100" workbookViewId="0">
      <pane xSplit="1" topLeftCell="B1" activePane="topRight" state="frozen"/>
      <selection pane="topRight" activeCell="C86" sqref="C86"/>
    </sheetView>
  </sheetViews>
  <sheetFormatPr defaultColWidth="9.33203125" defaultRowHeight="13.5" x14ac:dyDescent="0.2"/>
  <cols>
    <col min="1" max="1" width="102.83203125" style="2" customWidth="1"/>
    <col min="2" max="2" width="13.6640625" style="2" customWidth="1"/>
    <col min="3" max="5" width="35.83203125" style="2" customWidth="1"/>
    <col min="6" max="6" width="39" style="2" customWidth="1"/>
    <col min="7" max="7" width="45.33203125" style="2" customWidth="1"/>
    <col min="8" max="8" width="61" style="2" customWidth="1"/>
    <col min="9" max="9" width="18.83203125" style="2" customWidth="1"/>
    <col min="10" max="10" width="35.83203125" style="2" customWidth="1"/>
    <col min="11" max="11" width="17" style="2" customWidth="1"/>
    <col min="12" max="12" width="13.6640625" style="15" customWidth="1"/>
    <col min="13" max="13" width="22.33203125" style="2" customWidth="1"/>
    <col min="14" max="15" width="30" style="2" customWidth="1"/>
    <col min="16" max="16" width="35.83203125" style="2" hidden="1" customWidth="1"/>
    <col min="17" max="18" width="30" style="2" customWidth="1"/>
    <col min="19" max="19" width="35.83203125" style="2" hidden="1" customWidth="1"/>
    <col min="20" max="20" width="60.83203125" style="2" customWidth="1"/>
    <col min="21" max="21" width="35.83203125" style="2" customWidth="1"/>
    <col min="22" max="22" width="56.33203125" style="2" customWidth="1"/>
    <col min="23" max="16384" width="9.33203125" style="2"/>
  </cols>
  <sheetData>
    <row r="1" spans="1:22" s="11" customFormat="1" ht="12.75"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row>
    <row r="2" spans="1:22" x14ac:dyDescent="0.2">
      <c r="A2" s="16" t="s">
        <v>619</v>
      </c>
      <c r="B2" s="33" t="s">
        <v>23</v>
      </c>
      <c r="C2" s="16" t="s">
        <v>625</v>
      </c>
      <c r="D2" s="16" t="s">
        <v>619</v>
      </c>
      <c r="E2" s="16" t="s">
        <v>626</v>
      </c>
      <c r="F2" s="16" t="s">
        <v>37</v>
      </c>
      <c r="G2" s="16" t="s">
        <v>38</v>
      </c>
      <c r="H2" s="16" t="s">
        <v>39</v>
      </c>
      <c r="I2" s="16" t="s">
        <v>29</v>
      </c>
      <c r="J2" s="16" t="s">
        <v>30</v>
      </c>
      <c r="K2" s="20">
        <v>25000000</v>
      </c>
      <c r="L2" s="21">
        <f>Tabuľka1[[#This Row],[Indikatívna alokácia]]/M2</f>
        <v>50</v>
      </c>
      <c r="M2" s="20">
        <v>500000</v>
      </c>
      <c r="N2" s="16" t="s">
        <v>40</v>
      </c>
      <c r="O2" s="16">
        <v>2024</v>
      </c>
      <c r="P2" s="34">
        <v>45627</v>
      </c>
      <c r="Q2" s="16" t="str">
        <f>LEFT(S2, FIND(" ", S2) - 1)</f>
        <v>marec</v>
      </c>
      <c r="R2" s="16">
        <v>2025</v>
      </c>
      <c r="S2" s="16" t="s">
        <v>32</v>
      </c>
      <c r="T2" s="16" t="s">
        <v>41</v>
      </c>
      <c r="U2" s="16"/>
      <c r="V2" s="16" t="s">
        <v>35</v>
      </c>
    </row>
    <row r="3" spans="1:22" x14ac:dyDescent="0.2">
      <c r="A3" s="16" t="s">
        <v>627</v>
      </c>
      <c r="B3" s="33" t="s">
        <v>36</v>
      </c>
      <c r="C3" s="16" t="s">
        <v>43</v>
      </c>
      <c r="D3" s="16" t="s">
        <v>627</v>
      </c>
      <c r="E3" s="16" t="s">
        <v>626</v>
      </c>
      <c r="F3" s="16" t="s">
        <v>37</v>
      </c>
      <c r="G3" s="16" t="s">
        <v>44</v>
      </c>
      <c r="H3" s="16" t="s">
        <v>39</v>
      </c>
      <c r="I3" s="16" t="s">
        <v>45</v>
      </c>
      <c r="J3" s="16" t="s">
        <v>46</v>
      </c>
      <c r="K3" s="20">
        <v>14000000</v>
      </c>
      <c r="L3" s="21">
        <f>Tabuľka1[[#This Row],[Indikatívna alokácia]]/M3</f>
        <v>28</v>
      </c>
      <c r="M3" s="20">
        <v>500000</v>
      </c>
      <c r="N3" s="16" t="str">
        <f>LEFT(P3, FIND(" ", P3) - 1)</f>
        <v>december</v>
      </c>
      <c r="O3" s="16">
        <v>2024</v>
      </c>
      <c r="P3" s="16" t="s">
        <v>31</v>
      </c>
      <c r="Q3" s="16" t="str">
        <f>LEFT(S3, FIND(" ", S3) - 1)</f>
        <v>marec</v>
      </c>
      <c r="R3" s="16">
        <v>2025</v>
      </c>
      <c r="S3" s="16" t="s">
        <v>32</v>
      </c>
      <c r="T3" s="16" t="s">
        <v>47</v>
      </c>
      <c r="U3" s="16"/>
      <c r="V3" s="16" t="s">
        <v>35</v>
      </c>
    </row>
    <row r="4" spans="1:22" x14ac:dyDescent="0.2">
      <c r="A4" s="16" t="s">
        <v>48</v>
      </c>
      <c r="B4" s="33" t="s">
        <v>42</v>
      </c>
      <c r="C4" s="16" t="s">
        <v>43</v>
      </c>
      <c r="D4" s="16" t="s">
        <v>48</v>
      </c>
      <c r="E4" s="16" t="s">
        <v>628</v>
      </c>
      <c r="F4" s="16" t="s">
        <v>50</v>
      </c>
      <c r="G4" s="16" t="s">
        <v>629</v>
      </c>
      <c r="H4" s="16" t="s">
        <v>51</v>
      </c>
      <c r="I4" s="16" t="s">
        <v>52</v>
      </c>
      <c r="J4" s="16" t="s">
        <v>53</v>
      </c>
      <c r="K4" s="20">
        <v>10000000</v>
      </c>
      <c r="L4" s="21">
        <f>Tabuľka1[[#This Row],[Indikatívna alokácia]]/M4</f>
        <v>6.666666666666667</v>
      </c>
      <c r="M4" s="20">
        <v>1500000</v>
      </c>
      <c r="N4" s="16" t="str">
        <f>LEFT(P4, FIND(" ", P4) - 1)</f>
        <v>december</v>
      </c>
      <c r="O4" s="16">
        <v>2024</v>
      </c>
      <c r="P4" s="16" t="s">
        <v>31</v>
      </c>
      <c r="Q4" s="16" t="str">
        <f>LEFT(S4, FIND(" ", S4) - 1)</f>
        <v>február</v>
      </c>
      <c r="R4" s="16">
        <v>2025</v>
      </c>
      <c r="S4" s="16" t="s">
        <v>54</v>
      </c>
      <c r="T4" s="16" t="s">
        <v>34</v>
      </c>
      <c r="U4" s="16"/>
      <c r="V4" s="16" t="s">
        <v>35</v>
      </c>
    </row>
    <row r="5" spans="1:22" ht="12.75" customHeight="1" x14ac:dyDescent="0.2">
      <c r="A5" s="16" t="s">
        <v>55</v>
      </c>
      <c r="B5" s="33" t="s">
        <v>49</v>
      </c>
      <c r="C5" s="16" t="s">
        <v>43</v>
      </c>
      <c r="D5" s="16" t="s">
        <v>55</v>
      </c>
      <c r="E5" s="16" t="s">
        <v>628</v>
      </c>
      <c r="F5" s="16" t="s">
        <v>50</v>
      </c>
      <c r="G5" s="16" t="s">
        <v>630</v>
      </c>
      <c r="H5" s="16" t="s">
        <v>51</v>
      </c>
      <c r="I5" s="16" t="s">
        <v>45</v>
      </c>
      <c r="J5" s="16" t="s">
        <v>46</v>
      </c>
      <c r="K5" s="20">
        <v>10000000</v>
      </c>
      <c r="L5" s="21">
        <f>Tabuľka1[[#This Row],[Indikatívna alokácia]]/M5</f>
        <v>6.666666666666667</v>
      </c>
      <c r="M5" s="20">
        <v>1500000</v>
      </c>
      <c r="N5" s="16" t="str">
        <f>LEFT(P5, FIND(" ", P5) - 1)</f>
        <v>december</v>
      </c>
      <c r="O5" s="16">
        <v>2024</v>
      </c>
      <c r="P5" s="16" t="s">
        <v>31</v>
      </c>
      <c r="Q5" s="16" t="str">
        <f>LEFT(S5, FIND(" ", S5) - 1)</f>
        <v>február</v>
      </c>
      <c r="R5" s="16">
        <v>2025</v>
      </c>
      <c r="S5" s="16" t="s">
        <v>54</v>
      </c>
      <c r="T5" s="16" t="s">
        <v>34</v>
      </c>
      <c r="U5" s="16"/>
      <c r="V5" s="16" t="s">
        <v>35</v>
      </c>
    </row>
    <row r="6" spans="1:22" ht="12.75" customHeight="1" x14ac:dyDescent="0.2">
      <c r="A6" s="16" t="s">
        <v>56</v>
      </c>
      <c r="B6" s="33" t="s">
        <v>515</v>
      </c>
      <c r="C6" s="16" t="s">
        <v>58</v>
      </c>
      <c r="D6" s="29" t="s">
        <v>516</v>
      </c>
      <c r="E6" s="16" t="s">
        <v>631</v>
      </c>
      <c r="F6" s="16" t="s">
        <v>59</v>
      </c>
      <c r="G6" s="16" t="s">
        <v>632</v>
      </c>
      <c r="H6" s="16" t="s">
        <v>60</v>
      </c>
      <c r="I6" s="16" t="s">
        <v>633</v>
      </c>
      <c r="J6" s="16" t="s">
        <v>46</v>
      </c>
      <c r="K6" s="35">
        <f>2600000</f>
        <v>2600000</v>
      </c>
      <c r="L6" s="21" t="s">
        <v>61</v>
      </c>
      <c r="M6" s="20" t="s">
        <v>61</v>
      </c>
      <c r="N6" s="16" t="s">
        <v>62</v>
      </c>
      <c r="O6" s="16">
        <v>2024</v>
      </c>
      <c r="P6" s="18" t="s">
        <v>63</v>
      </c>
      <c r="Q6" s="16" t="s">
        <v>64</v>
      </c>
      <c r="R6" s="16">
        <v>2024</v>
      </c>
      <c r="S6" s="18" t="s">
        <v>65</v>
      </c>
      <c r="T6" s="18" t="s">
        <v>66</v>
      </c>
      <c r="U6" s="16" t="s">
        <v>67</v>
      </c>
      <c r="V6" s="16" t="s">
        <v>68</v>
      </c>
    </row>
    <row r="7" spans="1:22" ht="12.75" customHeight="1" x14ac:dyDescent="0.2">
      <c r="A7" s="23" t="s">
        <v>69</v>
      </c>
      <c r="B7" s="36" t="s">
        <v>57</v>
      </c>
      <c r="C7" s="16" t="s">
        <v>71</v>
      </c>
      <c r="D7" s="29" t="s">
        <v>516</v>
      </c>
      <c r="E7" s="16" t="s">
        <v>634</v>
      </c>
      <c r="F7" s="16" t="s">
        <v>354</v>
      </c>
      <c r="G7" s="27" t="s">
        <v>517</v>
      </c>
      <c r="H7" s="16" t="s">
        <v>60</v>
      </c>
      <c r="I7" s="16" t="s">
        <v>72</v>
      </c>
      <c r="J7" s="16" t="s">
        <v>635</v>
      </c>
      <c r="K7" s="20">
        <v>403000</v>
      </c>
      <c r="L7" s="21" t="s">
        <v>61</v>
      </c>
      <c r="M7" s="20" t="s">
        <v>61</v>
      </c>
      <c r="N7" s="16" t="s">
        <v>73</v>
      </c>
      <c r="O7" s="16">
        <v>2024</v>
      </c>
      <c r="P7" s="18" t="s">
        <v>74</v>
      </c>
      <c r="Q7" s="16" t="s">
        <v>73</v>
      </c>
      <c r="R7" s="16">
        <v>2024</v>
      </c>
      <c r="S7" s="18" t="s">
        <v>75</v>
      </c>
      <c r="T7" s="16" t="s">
        <v>636</v>
      </c>
      <c r="U7" s="27" t="s">
        <v>76</v>
      </c>
      <c r="V7" s="16" t="s">
        <v>637</v>
      </c>
    </row>
    <row r="8" spans="1:22" ht="12.75" customHeight="1" x14ac:dyDescent="0.2">
      <c r="A8" s="23" t="s">
        <v>77</v>
      </c>
      <c r="B8" s="36" t="s">
        <v>70</v>
      </c>
      <c r="C8" s="16" t="s">
        <v>71</v>
      </c>
      <c r="D8" s="29" t="s">
        <v>516</v>
      </c>
      <c r="E8" s="16" t="s">
        <v>638</v>
      </c>
      <c r="F8" s="29" t="s">
        <v>523</v>
      </c>
      <c r="G8" s="27" t="s">
        <v>80</v>
      </c>
      <c r="H8" s="27" t="s">
        <v>518</v>
      </c>
      <c r="I8" s="16" t="s">
        <v>81</v>
      </c>
      <c r="J8" s="16" t="s">
        <v>82</v>
      </c>
      <c r="K8" s="35">
        <v>121000</v>
      </c>
      <c r="L8" s="21">
        <f>Tabuľka1[[#This Row],[Indikatívna alokácia]]/M8</f>
        <v>4.0333333333333332</v>
      </c>
      <c r="M8" s="20">
        <v>30000</v>
      </c>
      <c r="N8" s="16" t="s">
        <v>73</v>
      </c>
      <c r="O8" s="16">
        <v>2024</v>
      </c>
      <c r="P8" s="18" t="s">
        <v>83</v>
      </c>
      <c r="Q8" s="16" t="s">
        <v>73</v>
      </c>
      <c r="R8" s="16">
        <v>2024</v>
      </c>
      <c r="S8" s="18" t="s">
        <v>84</v>
      </c>
      <c r="T8" s="27" t="s">
        <v>519</v>
      </c>
      <c r="U8" s="16" t="s">
        <v>363</v>
      </c>
      <c r="V8" s="16" t="s">
        <v>639</v>
      </c>
    </row>
    <row r="9" spans="1:22" ht="12.75" customHeight="1" x14ac:dyDescent="0.2">
      <c r="A9" s="23" t="s">
        <v>86</v>
      </c>
      <c r="B9" s="36" t="s">
        <v>78</v>
      </c>
      <c r="C9" s="16" t="s">
        <v>24</v>
      </c>
      <c r="D9" s="16" t="s">
        <v>87</v>
      </c>
      <c r="E9" s="16" t="s">
        <v>88</v>
      </c>
      <c r="F9" s="16" t="s">
        <v>89</v>
      </c>
      <c r="G9" s="29" t="s">
        <v>520</v>
      </c>
      <c r="H9" s="16" t="s">
        <v>90</v>
      </c>
      <c r="I9" s="16" t="s">
        <v>91</v>
      </c>
      <c r="J9" s="16" t="s">
        <v>46</v>
      </c>
      <c r="K9" s="20">
        <v>251225</v>
      </c>
      <c r="L9" s="21" t="s">
        <v>61</v>
      </c>
      <c r="M9" s="20" t="s">
        <v>61</v>
      </c>
      <c r="N9" s="16" t="s">
        <v>73</v>
      </c>
      <c r="O9" s="16">
        <v>2024</v>
      </c>
      <c r="P9" s="18" t="s">
        <v>92</v>
      </c>
      <c r="Q9" s="16" t="str">
        <f>LEFT(S9, FIND(" ", S9) - 1)</f>
        <v>Priebežne</v>
      </c>
      <c r="R9" s="16">
        <v>2024</v>
      </c>
      <c r="S9" s="16" t="s">
        <v>93</v>
      </c>
      <c r="T9" s="16" t="s">
        <v>94</v>
      </c>
      <c r="U9" s="16" t="s">
        <v>61</v>
      </c>
      <c r="V9" s="29" t="s">
        <v>540</v>
      </c>
    </row>
    <row r="10" spans="1:22" ht="12.75" customHeight="1" x14ac:dyDescent="0.2">
      <c r="A10" s="23" t="s">
        <v>95</v>
      </c>
      <c r="B10" s="22" t="s">
        <v>96</v>
      </c>
      <c r="C10" s="16" t="s">
        <v>24</v>
      </c>
      <c r="D10" s="16" t="s">
        <v>97</v>
      </c>
      <c r="E10" s="16" t="s">
        <v>640</v>
      </c>
      <c r="F10" s="16" t="s">
        <v>98</v>
      </c>
      <c r="G10" s="16" t="s">
        <v>99</v>
      </c>
      <c r="H10" s="16" t="s">
        <v>100</v>
      </c>
      <c r="I10" s="16" t="s">
        <v>101</v>
      </c>
      <c r="J10" s="16" t="s">
        <v>46</v>
      </c>
      <c r="K10" s="20">
        <v>7600000</v>
      </c>
      <c r="L10" s="21" t="s">
        <v>61</v>
      </c>
      <c r="M10" s="20" t="s">
        <v>61</v>
      </c>
      <c r="N10" s="29" t="s">
        <v>521</v>
      </c>
      <c r="O10" s="29">
        <v>2025</v>
      </c>
      <c r="P10" s="29" t="s">
        <v>102</v>
      </c>
      <c r="Q10" s="29" t="s">
        <v>522</v>
      </c>
      <c r="R10" s="16">
        <v>2025</v>
      </c>
      <c r="S10" s="16" t="s">
        <v>103</v>
      </c>
      <c r="T10" s="16" t="s">
        <v>104</v>
      </c>
      <c r="U10" s="16"/>
      <c r="V10" s="16" t="s">
        <v>35</v>
      </c>
    </row>
    <row r="11" spans="1:22" x14ac:dyDescent="0.2">
      <c r="A11" s="23" t="s">
        <v>105</v>
      </c>
      <c r="B11" s="22" t="s">
        <v>106</v>
      </c>
      <c r="C11" s="16" t="s">
        <v>24</v>
      </c>
      <c r="D11" s="16" t="s">
        <v>105</v>
      </c>
      <c r="E11" s="29" t="s">
        <v>25</v>
      </c>
      <c r="F11" s="16" t="s">
        <v>108</v>
      </c>
      <c r="G11" s="16" t="s">
        <v>109</v>
      </c>
      <c r="H11" s="16" t="s">
        <v>110</v>
      </c>
      <c r="I11" s="16" t="s">
        <v>111</v>
      </c>
      <c r="J11" s="16" t="s">
        <v>112</v>
      </c>
      <c r="K11" s="20">
        <v>25500000</v>
      </c>
      <c r="L11" s="21">
        <f>Tabuľka1[[#This Row],[Indikatívna alokácia]]/M11</f>
        <v>1.7</v>
      </c>
      <c r="M11" s="20">
        <v>15000000</v>
      </c>
      <c r="N11" s="29" t="s">
        <v>524</v>
      </c>
      <c r="O11" s="16">
        <v>2024</v>
      </c>
      <c r="P11" s="16" t="s">
        <v>113</v>
      </c>
      <c r="Q11" s="16"/>
      <c r="R11" s="16">
        <v>2024</v>
      </c>
      <c r="S11" s="16" t="s">
        <v>114</v>
      </c>
      <c r="T11" s="16" t="s">
        <v>115</v>
      </c>
      <c r="U11" s="16" t="s">
        <v>116</v>
      </c>
      <c r="V11" s="16" t="s">
        <v>35</v>
      </c>
    </row>
    <row r="12" spans="1:22" x14ac:dyDescent="0.2">
      <c r="A12" s="23" t="s">
        <v>533</v>
      </c>
      <c r="B12" s="36" t="s">
        <v>476</v>
      </c>
      <c r="C12" s="29" t="s">
        <v>131</v>
      </c>
      <c r="D12" s="29" t="s">
        <v>534</v>
      </c>
      <c r="E12" s="29" t="s">
        <v>535</v>
      </c>
      <c r="F12" s="29" t="s">
        <v>541</v>
      </c>
      <c r="G12" s="24" t="s">
        <v>537</v>
      </c>
      <c r="H12" s="37" t="s">
        <v>536</v>
      </c>
      <c r="I12" s="29" t="s">
        <v>538</v>
      </c>
      <c r="J12" s="16" t="s">
        <v>112</v>
      </c>
      <c r="K12" s="38">
        <v>27000000</v>
      </c>
      <c r="L12" s="21"/>
      <c r="M12" s="38"/>
      <c r="N12" s="29" t="s">
        <v>152</v>
      </c>
      <c r="O12" s="29">
        <v>2024</v>
      </c>
      <c r="P12" s="39"/>
      <c r="Q12" s="29"/>
      <c r="R12" s="29"/>
      <c r="S12" s="29"/>
      <c r="T12" s="29" t="s">
        <v>539</v>
      </c>
      <c r="U12" s="29" t="s">
        <v>144</v>
      </c>
      <c r="V12" s="29" t="s">
        <v>35</v>
      </c>
    </row>
    <row r="13" spans="1:22" x14ac:dyDescent="0.2">
      <c r="A13" s="23" t="s">
        <v>542</v>
      </c>
      <c r="B13" s="36" t="s">
        <v>543</v>
      </c>
      <c r="C13" s="29" t="s">
        <v>131</v>
      </c>
      <c r="D13" s="29" t="s">
        <v>544</v>
      </c>
      <c r="E13" s="29" t="s">
        <v>535</v>
      </c>
      <c r="F13" s="29" t="s">
        <v>545</v>
      </c>
      <c r="G13" s="26" t="s">
        <v>546</v>
      </c>
      <c r="H13" s="26" t="s">
        <v>547</v>
      </c>
      <c r="I13" s="24" t="s">
        <v>548</v>
      </c>
      <c r="J13" s="16" t="s">
        <v>112</v>
      </c>
      <c r="K13" s="20">
        <v>20000000</v>
      </c>
      <c r="L13" s="21">
        <f>Tabuľka1[[#This Row],[Indikatívna alokácia]]/M13</f>
        <v>1.8181818181818181</v>
      </c>
      <c r="M13" s="20">
        <v>11000000</v>
      </c>
      <c r="N13" s="29" t="s">
        <v>549</v>
      </c>
      <c r="O13" s="16">
        <v>2024</v>
      </c>
      <c r="P13" s="40"/>
      <c r="Q13" s="29" t="s">
        <v>326</v>
      </c>
      <c r="R13" s="29">
        <v>2025</v>
      </c>
      <c r="S13" s="16"/>
      <c r="T13" s="16" t="s">
        <v>550</v>
      </c>
      <c r="U13" s="29" t="s">
        <v>539</v>
      </c>
      <c r="V13" s="29" t="s">
        <v>35</v>
      </c>
    </row>
    <row r="14" spans="1:22" x14ac:dyDescent="0.2">
      <c r="A14" s="23" t="s">
        <v>139</v>
      </c>
      <c r="B14" s="36" t="s">
        <v>117</v>
      </c>
      <c r="C14" s="16" t="s">
        <v>141</v>
      </c>
      <c r="D14" s="16" t="s">
        <v>139</v>
      </c>
      <c r="E14" s="16" t="s">
        <v>142</v>
      </c>
      <c r="F14" s="16" t="s">
        <v>552</v>
      </c>
      <c r="G14" s="24" t="s">
        <v>551</v>
      </c>
      <c r="H14" s="16" t="s">
        <v>143</v>
      </c>
      <c r="I14" s="23" t="s">
        <v>144</v>
      </c>
      <c r="J14" s="16" t="s">
        <v>46</v>
      </c>
      <c r="K14" s="20">
        <v>86000</v>
      </c>
      <c r="L14" s="21">
        <f>Tabuľka1[[#This Row],[Indikatívna alokácia]]/M14</f>
        <v>16.226415094339622</v>
      </c>
      <c r="M14" s="20">
        <v>5300</v>
      </c>
      <c r="N14" s="16" t="str">
        <f>LEFT(P14, FIND(" ", P14) - 1)</f>
        <v>september</v>
      </c>
      <c r="O14" s="16">
        <v>2024</v>
      </c>
      <c r="P14" s="16" t="s">
        <v>145</v>
      </c>
      <c r="Q14" s="16" t="str">
        <f>LEFT(S14, FIND(" ", S14) - 1)</f>
        <v>november</v>
      </c>
      <c r="R14" s="16">
        <v>2024</v>
      </c>
      <c r="S14" s="16" t="s">
        <v>146</v>
      </c>
      <c r="T14" s="16" t="s">
        <v>147</v>
      </c>
      <c r="U14" s="16"/>
      <c r="V14" s="16" t="s">
        <v>128</v>
      </c>
    </row>
    <row r="15" spans="1:22" ht="12.75" customHeight="1" x14ac:dyDescent="0.2">
      <c r="A15" s="16" t="s">
        <v>620</v>
      </c>
      <c r="B15" s="33" t="s">
        <v>120</v>
      </c>
      <c r="C15" s="16" t="s">
        <v>131</v>
      </c>
      <c r="D15" s="29" t="s">
        <v>129</v>
      </c>
      <c r="E15" s="16" t="s">
        <v>132</v>
      </c>
      <c r="F15" s="27" t="s">
        <v>558</v>
      </c>
      <c r="G15" s="62" t="s">
        <v>559</v>
      </c>
      <c r="H15" s="26" t="s">
        <v>560</v>
      </c>
      <c r="I15" s="29" t="s">
        <v>561</v>
      </c>
      <c r="J15" s="16" t="s">
        <v>112</v>
      </c>
      <c r="K15" s="20">
        <v>8500000</v>
      </c>
      <c r="L15" s="21">
        <f>Tabuľka1[[#This Row],[Indikatívna alokácia]]/M15</f>
        <v>8.5</v>
      </c>
      <c r="M15" s="20">
        <v>1000000</v>
      </c>
      <c r="N15" s="29" t="s">
        <v>152</v>
      </c>
      <c r="O15" s="16">
        <v>2024</v>
      </c>
      <c r="P15" s="16" t="s">
        <v>113</v>
      </c>
      <c r="Q15" s="16"/>
      <c r="R15" s="16">
        <v>2024</v>
      </c>
      <c r="S15" s="16" t="s">
        <v>134</v>
      </c>
      <c r="T15" s="29" t="s">
        <v>539</v>
      </c>
      <c r="U15" s="24" t="s">
        <v>562</v>
      </c>
      <c r="V15" s="16" t="s">
        <v>35</v>
      </c>
    </row>
    <row r="16" spans="1:22" ht="12.75" customHeight="1" x14ac:dyDescent="0.2">
      <c r="A16" s="16" t="s">
        <v>567</v>
      </c>
      <c r="B16" s="29" t="s">
        <v>480</v>
      </c>
      <c r="C16" s="27" t="s">
        <v>568</v>
      </c>
      <c r="D16" s="29"/>
      <c r="E16" s="29"/>
      <c r="F16" s="27" t="s">
        <v>569</v>
      </c>
      <c r="G16" s="26"/>
      <c r="H16" s="27" t="s">
        <v>571</v>
      </c>
      <c r="I16" s="27" t="s">
        <v>570</v>
      </c>
      <c r="J16" s="18" t="s">
        <v>30</v>
      </c>
      <c r="K16" s="38">
        <v>30000000</v>
      </c>
      <c r="L16" s="41"/>
      <c r="M16" s="38"/>
      <c r="N16" s="29" t="s">
        <v>524</v>
      </c>
      <c r="O16" s="29">
        <v>2024</v>
      </c>
      <c r="P16" s="39"/>
      <c r="Q16" s="29"/>
      <c r="R16" s="29">
        <v>2024</v>
      </c>
      <c r="S16" s="29"/>
      <c r="T16" s="29" t="s">
        <v>572</v>
      </c>
      <c r="U16" s="24" t="s">
        <v>572</v>
      </c>
      <c r="V16" s="29"/>
    </row>
    <row r="17" spans="1:22" ht="12.75" customHeight="1" x14ac:dyDescent="0.2">
      <c r="A17" s="16" t="s">
        <v>148</v>
      </c>
      <c r="B17" s="33" t="s">
        <v>135</v>
      </c>
      <c r="C17" s="16" t="s">
        <v>150</v>
      </c>
      <c r="D17" s="16" t="s">
        <v>151</v>
      </c>
      <c r="E17" s="16" t="s">
        <v>142</v>
      </c>
      <c r="F17" s="29" t="s">
        <v>552</v>
      </c>
      <c r="G17" s="63" t="s">
        <v>553</v>
      </c>
      <c r="H17" s="16" t="s">
        <v>143</v>
      </c>
      <c r="I17" s="16" t="s">
        <v>144</v>
      </c>
      <c r="J17" s="16" t="s">
        <v>46</v>
      </c>
      <c r="K17" s="20">
        <v>70500</v>
      </c>
      <c r="L17" s="21">
        <f>Tabuľka1[[#This Row],[Indikatívna alokácia]]/M17</f>
        <v>15</v>
      </c>
      <c r="M17" s="20">
        <v>4700</v>
      </c>
      <c r="N17" s="40" t="s">
        <v>152</v>
      </c>
      <c r="O17" s="40">
        <v>2024</v>
      </c>
      <c r="P17" s="40"/>
      <c r="Q17" s="40" t="s">
        <v>40</v>
      </c>
      <c r="R17" s="40">
        <v>2024</v>
      </c>
      <c r="S17" s="30"/>
      <c r="T17" s="16" t="s">
        <v>153</v>
      </c>
      <c r="U17" s="23"/>
      <c r="V17" s="16" t="s">
        <v>128</v>
      </c>
    </row>
    <row r="18" spans="1:22" ht="12.75" customHeight="1" x14ac:dyDescent="0.2">
      <c r="A18" s="16" t="s">
        <v>154</v>
      </c>
      <c r="B18" s="33" t="s">
        <v>140</v>
      </c>
      <c r="C18" s="16" t="s">
        <v>141</v>
      </c>
      <c r="D18" s="29" t="s">
        <v>554</v>
      </c>
      <c r="E18" s="16" t="s">
        <v>142</v>
      </c>
      <c r="F18" s="29" t="s">
        <v>552</v>
      </c>
      <c r="G18" s="23" t="s">
        <v>156</v>
      </c>
      <c r="H18" s="16" t="s">
        <v>143</v>
      </c>
      <c r="I18" s="16" t="s">
        <v>144</v>
      </c>
      <c r="J18" s="16" t="s">
        <v>46</v>
      </c>
      <c r="K18" s="20">
        <v>56000</v>
      </c>
      <c r="L18" s="21">
        <f>Tabuľka1[[#This Row],[Indikatívna alokácia]]/M18</f>
        <v>4</v>
      </c>
      <c r="M18" s="20">
        <v>14000</v>
      </c>
      <c r="N18" s="40" t="s">
        <v>152</v>
      </c>
      <c r="O18" s="40">
        <v>2024</v>
      </c>
      <c r="P18" s="40"/>
      <c r="Q18" s="40" t="s">
        <v>40</v>
      </c>
      <c r="R18" s="40">
        <v>2024</v>
      </c>
      <c r="S18" s="30"/>
      <c r="T18" s="16" t="s">
        <v>153</v>
      </c>
      <c r="U18" s="16"/>
      <c r="V18" s="16" t="s">
        <v>128</v>
      </c>
    </row>
    <row r="19" spans="1:22" ht="12.75" customHeight="1" x14ac:dyDescent="0.2">
      <c r="A19" s="16" t="s">
        <v>157</v>
      </c>
      <c r="B19" s="33" t="s">
        <v>149</v>
      </c>
      <c r="C19" s="16" t="s">
        <v>141</v>
      </c>
      <c r="D19" s="29" t="s">
        <v>554</v>
      </c>
      <c r="E19" s="16" t="s">
        <v>142</v>
      </c>
      <c r="F19" s="24" t="s">
        <v>555</v>
      </c>
      <c r="G19" s="23" t="s">
        <v>159</v>
      </c>
      <c r="H19" s="16" t="s">
        <v>160</v>
      </c>
      <c r="I19" s="16" t="s">
        <v>144</v>
      </c>
      <c r="J19" s="16" t="s">
        <v>46</v>
      </c>
      <c r="K19" s="20">
        <v>360000</v>
      </c>
      <c r="L19" s="21">
        <f>Tabuľka1[[#This Row],[Indikatívna alokácia]]/M19</f>
        <v>3</v>
      </c>
      <c r="M19" s="20">
        <v>120000</v>
      </c>
      <c r="N19" s="40" t="s">
        <v>152</v>
      </c>
      <c r="O19" s="40">
        <v>2024</v>
      </c>
      <c r="P19" s="40"/>
      <c r="Q19" s="40" t="s">
        <v>40</v>
      </c>
      <c r="R19" s="40">
        <v>2024</v>
      </c>
      <c r="S19" s="16"/>
      <c r="T19" s="16" t="s">
        <v>153</v>
      </c>
      <c r="U19" s="16"/>
      <c r="V19" s="16" t="s">
        <v>128</v>
      </c>
    </row>
    <row r="20" spans="1:22" ht="12.75" customHeight="1" x14ac:dyDescent="0.2">
      <c r="A20" s="16" t="s">
        <v>397</v>
      </c>
      <c r="B20" s="33" t="s">
        <v>155</v>
      </c>
      <c r="C20" s="16" t="s">
        <v>141</v>
      </c>
      <c r="D20" s="16" t="s">
        <v>397</v>
      </c>
      <c r="E20" s="16"/>
      <c r="F20" s="16" t="s">
        <v>641</v>
      </c>
      <c r="G20" s="16" t="s">
        <v>398</v>
      </c>
      <c r="H20" s="16" t="s">
        <v>143</v>
      </c>
      <c r="I20" s="16"/>
      <c r="J20" s="16" t="s">
        <v>46</v>
      </c>
      <c r="K20" s="20">
        <v>200000</v>
      </c>
      <c r="L20" s="21">
        <f>Tabuľka1[[#This Row],[Indikatívna alokácia]]/M20</f>
        <v>11.428571428571429</v>
      </c>
      <c r="M20" s="20">
        <v>17500</v>
      </c>
      <c r="N20" s="16"/>
      <c r="O20" s="29">
        <v>2024</v>
      </c>
      <c r="P20" s="40">
        <v>2025</v>
      </c>
      <c r="Q20" s="16"/>
      <c r="R20" s="16">
        <v>2025</v>
      </c>
      <c r="S20" s="40">
        <v>2025</v>
      </c>
      <c r="T20" s="16" t="s">
        <v>147</v>
      </c>
      <c r="U20" s="16"/>
      <c r="V20" s="16" t="s">
        <v>128</v>
      </c>
    </row>
    <row r="21" spans="1:22" ht="12.75" customHeight="1" x14ac:dyDescent="0.2">
      <c r="A21" s="16" t="s">
        <v>161</v>
      </c>
      <c r="B21" s="33" t="s">
        <v>158</v>
      </c>
      <c r="C21" s="29" t="s">
        <v>642</v>
      </c>
      <c r="D21" s="16" t="s">
        <v>643</v>
      </c>
      <c r="E21" s="29" t="s">
        <v>556</v>
      </c>
      <c r="F21" s="23" t="s">
        <v>644</v>
      </c>
      <c r="G21" s="16" t="s">
        <v>164</v>
      </c>
      <c r="H21" s="16" t="s">
        <v>165</v>
      </c>
      <c r="I21" s="16" t="s">
        <v>166</v>
      </c>
      <c r="J21" s="16" t="s">
        <v>46</v>
      </c>
      <c r="K21" s="42">
        <v>207000</v>
      </c>
      <c r="L21" s="21">
        <f>Tabuľka1[[#This Row],[Indikatívna alokácia]]/M21</f>
        <v>7.5</v>
      </c>
      <c r="M21" s="42">
        <v>27600</v>
      </c>
      <c r="N21" s="16" t="str">
        <f>LEFT(P21, FIND(" ", P21) - 1)</f>
        <v>september</v>
      </c>
      <c r="O21" s="16">
        <v>2024</v>
      </c>
      <c r="P21" s="16" t="s">
        <v>145</v>
      </c>
      <c r="Q21" s="16" t="str">
        <f>LEFT(S21, FIND(" ", S21) - 1)</f>
        <v>december</v>
      </c>
      <c r="R21" s="16">
        <v>2024</v>
      </c>
      <c r="S21" s="16" t="s">
        <v>31</v>
      </c>
      <c r="T21" s="16" t="s">
        <v>167</v>
      </c>
      <c r="U21" s="16"/>
      <c r="V21" s="16" t="s">
        <v>128</v>
      </c>
    </row>
    <row r="22" spans="1:22" ht="12.75" customHeight="1" x14ac:dyDescent="0.2">
      <c r="A22" s="23" t="s">
        <v>168</v>
      </c>
      <c r="B22" s="36" t="s">
        <v>162</v>
      </c>
      <c r="C22" s="16" t="s">
        <v>24</v>
      </c>
      <c r="D22" s="16" t="s">
        <v>170</v>
      </c>
      <c r="E22" s="16" t="s">
        <v>645</v>
      </c>
      <c r="F22" s="16" t="s">
        <v>171</v>
      </c>
      <c r="G22" s="16" t="s">
        <v>172</v>
      </c>
      <c r="H22" s="16" t="s">
        <v>123</v>
      </c>
      <c r="I22" s="16" t="s">
        <v>124</v>
      </c>
      <c r="J22" s="16" t="s">
        <v>46</v>
      </c>
      <c r="K22" s="20">
        <v>200000</v>
      </c>
      <c r="L22" s="21">
        <f>Tabuľka1[[#This Row],[Indikatívna alokácia]]/M22</f>
        <v>1.3333333333333333</v>
      </c>
      <c r="M22" s="20">
        <v>150000</v>
      </c>
      <c r="N22" s="16" t="str">
        <f>LEFT(P22, FIND(" ", P22) - 1)</f>
        <v>január</v>
      </c>
      <c r="O22" s="16">
        <v>2024</v>
      </c>
      <c r="P22" s="16" t="s">
        <v>173</v>
      </c>
      <c r="Q22" s="16" t="str">
        <f>LEFT(S22, FIND(" ", S22) - 1)</f>
        <v>december</v>
      </c>
      <c r="R22" s="16">
        <v>2024</v>
      </c>
      <c r="S22" s="16" t="s">
        <v>31</v>
      </c>
      <c r="T22" s="16" t="s">
        <v>127</v>
      </c>
      <c r="U22" s="16" t="s">
        <v>127</v>
      </c>
      <c r="V22" s="16" t="s">
        <v>128</v>
      </c>
    </row>
    <row r="23" spans="1:22" ht="12.75" customHeight="1" x14ac:dyDescent="0.2">
      <c r="A23" s="23" t="s">
        <v>174</v>
      </c>
      <c r="B23" s="36" t="s">
        <v>169</v>
      </c>
      <c r="C23" s="16" t="s">
        <v>24</v>
      </c>
      <c r="D23" s="16" t="s">
        <v>646</v>
      </c>
      <c r="E23" s="16" t="s">
        <v>645</v>
      </c>
      <c r="F23" s="16" t="s">
        <v>176</v>
      </c>
      <c r="G23" s="16" t="s">
        <v>177</v>
      </c>
      <c r="H23" s="16" t="s">
        <v>123</v>
      </c>
      <c r="I23" s="16" t="s">
        <v>124</v>
      </c>
      <c r="J23" s="16" t="s">
        <v>46</v>
      </c>
      <c r="K23" s="43">
        <v>800000</v>
      </c>
      <c r="L23" s="44" t="s">
        <v>61</v>
      </c>
      <c r="M23" s="20" t="s">
        <v>61</v>
      </c>
      <c r="N23" s="16" t="str">
        <f>LEFT(P23, FIND(" ", P23) - 1)</f>
        <v>január</v>
      </c>
      <c r="O23" s="16">
        <v>2024</v>
      </c>
      <c r="P23" s="16" t="s">
        <v>173</v>
      </c>
      <c r="Q23" s="16" t="str">
        <f>LEFT(S23, FIND(" ", S23) - 1)</f>
        <v>december</v>
      </c>
      <c r="R23" s="16">
        <v>2024</v>
      </c>
      <c r="S23" s="16" t="s">
        <v>31</v>
      </c>
      <c r="T23" s="16" t="s">
        <v>127</v>
      </c>
      <c r="U23" s="16" t="s">
        <v>127</v>
      </c>
      <c r="V23" s="16" t="s">
        <v>128</v>
      </c>
    </row>
    <row r="24" spans="1:22" ht="12.75" customHeight="1" x14ac:dyDescent="0.2">
      <c r="A24" s="23" t="s">
        <v>119</v>
      </c>
      <c r="B24" s="36" t="s">
        <v>175</v>
      </c>
      <c r="C24" s="16" t="s">
        <v>24</v>
      </c>
      <c r="D24" s="16" t="s">
        <v>121</v>
      </c>
      <c r="E24" s="16" t="s">
        <v>645</v>
      </c>
      <c r="F24" s="16" t="s">
        <v>122</v>
      </c>
      <c r="G24" s="24" t="s">
        <v>557</v>
      </c>
      <c r="H24" s="16" t="s">
        <v>123</v>
      </c>
      <c r="I24" s="16" t="s">
        <v>124</v>
      </c>
      <c r="J24" s="16" t="s">
        <v>46</v>
      </c>
      <c r="K24" s="20">
        <v>500000</v>
      </c>
      <c r="L24" s="21">
        <f>Tabuľka1[[#This Row],[Indikatívna alokácia]]/M24</f>
        <v>1.1111111111111112</v>
      </c>
      <c r="M24" s="20">
        <v>450000</v>
      </c>
      <c r="N24" s="16" t="str">
        <f>LEFT(P24, FIND(" ", P24) - 1)</f>
        <v>1Q</v>
      </c>
      <c r="O24" s="16">
        <v>2024</v>
      </c>
      <c r="P24" s="16" t="s">
        <v>125</v>
      </c>
      <c r="Q24" s="16" t="str">
        <f>LEFT(S24, FIND(" ", S24) - 1)</f>
        <v>2Q</v>
      </c>
      <c r="R24" s="16">
        <v>2024</v>
      </c>
      <c r="S24" s="16" t="s">
        <v>126</v>
      </c>
      <c r="T24" s="16" t="s">
        <v>127</v>
      </c>
      <c r="U24" s="16" t="s">
        <v>127</v>
      </c>
      <c r="V24" s="16" t="s">
        <v>128</v>
      </c>
    </row>
    <row r="25" spans="1:22" ht="12.75" customHeight="1" x14ac:dyDescent="0.2">
      <c r="A25" s="25" t="s">
        <v>178</v>
      </c>
      <c r="B25" s="45" t="s">
        <v>179</v>
      </c>
      <c r="C25" s="16" t="s">
        <v>24</v>
      </c>
      <c r="D25" s="16" t="s">
        <v>180</v>
      </c>
      <c r="E25" s="16" t="s">
        <v>647</v>
      </c>
      <c r="F25" s="16" t="s">
        <v>648</v>
      </c>
      <c r="G25" s="16" t="s">
        <v>649</v>
      </c>
      <c r="H25" s="16" t="s">
        <v>181</v>
      </c>
      <c r="I25" s="16" t="s">
        <v>111</v>
      </c>
      <c r="J25" s="16" t="s">
        <v>112</v>
      </c>
      <c r="K25" s="46">
        <v>112550000</v>
      </c>
      <c r="L25" s="21">
        <f>Tabuľka1[[#This Row],[Indikatívna alokácia]]/M25</f>
        <v>11.255000000000001</v>
      </c>
      <c r="M25" s="20">
        <v>10000000</v>
      </c>
      <c r="N25" s="29" t="s">
        <v>524</v>
      </c>
      <c r="O25" s="16">
        <v>2024</v>
      </c>
      <c r="P25" s="40">
        <v>2024</v>
      </c>
      <c r="Q25" s="16"/>
      <c r="R25" s="16">
        <v>2024</v>
      </c>
      <c r="S25" s="16" t="s">
        <v>182</v>
      </c>
      <c r="T25" s="16" t="s">
        <v>47</v>
      </c>
      <c r="U25" s="23" t="s">
        <v>47</v>
      </c>
      <c r="V25" s="16" t="s">
        <v>35</v>
      </c>
    </row>
    <row r="26" spans="1:22" ht="12.75" customHeight="1" x14ac:dyDescent="0.2">
      <c r="A26" s="23" t="s">
        <v>183</v>
      </c>
      <c r="B26" s="22" t="s">
        <v>184</v>
      </c>
      <c r="C26" s="16" t="s">
        <v>185</v>
      </c>
      <c r="D26" s="16" t="s">
        <v>186</v>
      </c>
      <c r="E26" s="16" t="s">
        <v>650</v>
      </c>
      <c r="F26" s="16" t="s">
        <v>187</v>
      </c>
      <c r="G26" s="16" t="s">
        <v>188</v>
      </c>
      <c r="H26" s="16" t="s">
        <v>189</v>
      </c>
      <c r="I26" s="16" t="s">
        <v>190</v>
      </c>
      <c r="J26" s="16" t="s">
        <v>191</v>
      </c>
      <c r="K26" s="20">
        <v>13160000</v>
      </c>
      <c r="L26" s="21">
        <f>Tabuľka1[[#This Row],[Indikatívna alokácia]]/M26</f>
        <v>18.8</v>
      </c>
      <c r="M26" s="20">
        <v>700000</v>
      </c>
      <c r="N26" s="16" t="s">
        <v>192</v>
      </c>
      <c r="O26" s="16">
        <v>2024</v>
      </c>
      <c r="P26" s="16" t="s">
        <v>193</v>
      </c>
      <c r="Q26" s="16" t="s">
        <v>194</v>
      </c>
      <c r="R26" s="16">
        <v>2024</v>
      </c>
      <c r="S26" s="16" t="s">
        <v>651</v>
      </c>
      <c r="T26" s="16" t="s">
        <v>195</v>
      </c>
      <c r="U26" s="16" t="s">
        <v>196</v>
      </c>
      <c r="V26" s="16" t="s">
        <v>128</v>
      </c>
    </row>
    <row r="27" spans="1:22" ht="12.75" customHeight="1" x14ac:dyDescent="0.2">
      <c r="A27" s="23" t="s">
        <v>197</v>
      </c>
      <c r="B27" s="22" t="s">
        <v>198</v>
      </c>
      <c r="C27" s="16" t="s">
        <v>24</v>
      </c>
      <c r="D27" s="16" t="s">
        <v>199</v>
      </c>
      <c r="E27" s="16" t="s">
        <v>645</v>
      </c>
      <c r="F27" s="16" t="s">
        <v>200</v>
      </c>
      <c r="G27" s="16" t="s">
        <v>201</v>
      </c>
      <c r="H27" s="16" t="s">
        <v>202</v>
      </c>
      <c r="I27" s="16" t="s">
        <v>203</v>
      </c>
      <c r="J27" s="16" t="s">
        <v>204</v>
      </c>
      <c r="K27" s="20">
        <v>8000000</v>
      </c>
      <c r="L27" s="21" t="s">
        <v>61</v>
      </c>
      <c r="M27" s="20" t="s">
        <v>61</v>
      </c>
      <c r="N27" s="16" t="str">
        <f>LEFT(P27, FIND(" ", P27) - 1)</f>
        <v>jún</v>
      </c>
      <c r="O27" s="16">
        <v>2024</v>
      </c>
      <c r="P27" s="16" t="s">
        <v>205</v>
      </c>
      <c r="Q27" s="16" t="str">
        <f>LEFT(S27, FIND(" ", S27) - 1)</f>
        <v>september</v>
      </c>
      <c r="R27" s="16">
        <v>2024</v>
      </c>
      <c r="S27" s="16" t="s">
        <v>145</v>
      </c>
      <c r="T27" s="16" t="s">
        <v>206</v>
      </c>
      <c r="U27" s="16"/>
      <c r="V27" s="16" t="s">
        <v>128</v>
      </c>
    </row>
    <row r="28" spans="1:22" ht="12.75" customHeight="1" x14ac:dyDescent="0.2">
      <c r="A28" s="23" t="s">
        <v>207</v>
      </c>
      <c r="B28" s="22" t="s">
        <v>208</v>
      </c>
      <c r="C28" s="16" t="s">
        <v>141</v>
      </c>
      <c r="D28" s="16" t="s">
        <v>209</v>
      </c>
      <c r="E28" s="16" t="s">
        <v>142</v>
      </c>
      <c r="F28" s="16" t="s">
        <v>210</v>
      </c>
      <c r="G28" s="16" t="s">
        <v>211</v>
      </c>
      <c r="H28" s="16" t="s">
        <v>212</v>
      </c>
      <c r="I28" s="16" t="s">
        <v>144</v>
      </c>
      <c r="J28" s="16" t="s">
        <v>46</v>
      </c>
      <c r="K28" s="43">
        <v>45000000</v>
      </c>
      <c r="L28" s="47">
        <f>Tabuľka1[[#This Row],[Indikatívna alokácia]]/M28</f>
        <v>112.5</v>
      </c>
      <c r="M28" s="20">
        <v>400000</v>
      </c>
      <c r="N28" s="16" t="str">
        <f>LEFT(P28, FIND(" ", P28) - 1)</f>
        <v>september</v>
      </c>
      <c r="O28" s="16">
        <v>2024</v>
      </c>
      <c r="P28" s="16" t="s">
        <v>145</v>
      </c>
      <c r="Q28" s="16" t="str">
        <f>LEFT(S28, FIND(" ", S28) - 1)</f>
        <v>november</v>
      </c>
      <c r="R28" s="16">
        <v>2024</v>
      </c>
      <c r="S28" s="16" t="s">
        <v>146</v>
      </c>
      <c r="T28" s="16" t="s">
        <v>147</v>
      </c>
      <c r="U28" s="16"/>
      <c r="V28" s="16" t="s">
        <v>128</v>
      </c>
    </row>
    <row r="29" spans="1:22" ht="12.75" customHeight="1" x14ac:dyDescent="0.2">
      <c r="A29" s="23" t="s">
        <v>213</v>
      </c>
      <c r="B29" s="22" t="s">
        <v>214</v>
      </c>
      <c r="C29" s="16" t="s">
        <v>141</v>
      </c>
      <c r="D29" s="16" t="s">
        <v>215</v>
      </c>
      <c r="E29" s="16" t="s">
        <v>142</v>
      </c>
      <c r="F29" s="16" t="s">
        <v>216</v>
      </c>
      <c r="G29" s="16" t="s">
        <v>652</v>
      </c>
      <c r="H29" s="16" t="s">
        <v>212</v>
      </c>
      <c r="I29" s="16" t="s">
        <v>144</v>
      </c>
      <c r="J29" s="16" t="s">
        <v>46</v>
      </c>
      <c r="K29" s="38">
        <v>10000000</v>
      </c>
      <c r="L29" s="21">
        <f>Tabuľka1[[#This Row],[Indikatívna alokácia]]/M29</f>
        <v>40</v>
      </c>
      <c r="M29" s="20">
        <v>250000</v>
      </c>
      <c r="N29" s="16" t="str">
        <f>LEFT(P29, FIND(" ", P29) - 1)</f>
        <v>december</v>
      </c>
      <c r="O29" s="16">
        <v>2023</v>
      </c>
      <c r="P29" s="16" t="s">
        <v>217</v>
      </c>
      <c r="Q29" s="16" t="str">
        <f>LEFT(S29, FIND(" ", S29) - 1)</f>
        <v>jún</v>
      </c>
      <c r="R29" s="16">
        <v>2024</v>
      </c>
      <c r="S29" s="16" t="s">
        <v>205</v>
      </c>
      <c r="T29" s="16" t="s">
        <v>218</v>
      </c>
      <c r="U29" s="16"/>
      <c r="V29" s="16" t="s">
        <v>128</v>
      </c>
    </row>
    <row r="30" spans="1:22" ht="12.75" customHeight="1" x14ac:dyDescent="0.2">
      <c r="A30" s="23" t="s">
        <v>219</v>
      </c>
      <c r="B30" s="22" t="s">
        <v>220</v>
      </c>
      <c r="C30" s="16" t="s">
        <v>221</v>
      </c>
      <c r="D30" s="16" t="s">
        <v>222</v>
      </c>
      <c r="E30" s="16" t="s">
        <v>640</v>
      </c>
      <c r="F30" s="16" t="s">
        <v>223</v>
      </c>
      <c r="G30" s="16" t="s">
        <v>409</v>
      </c>
      <c r="H30" s="16" t="s">
        <v>224</v>
      </c>
      <c r="I30" s="40">
        <v>771202</v>
      </c>
      <c r="J30" s="16" t="s">
        <v>46</v>
      </c>
      <c r="K30" s="43">
        <v>17250000</v>
      </c>
      <c r="L30" s="21">
        <f>Tabuľka1[[#This Row],[Indikatívna alokácia]]/M30</f>
        <v>575</v>
      </c>
      <c r="M30" s="20">
        <v>30000</v>
      </c>
      <c r="N30" s="16" t="str">
        <f>LEFT(P30, FIND(" ", P30) - 1)</f>
        <v>marec</v>
      </c>
      <c r="O30" s="16">
        <v>2024</v>
      </c>
      <c r="P30" s="16" t="s">
        <v>113</v>
      </c>
      <c r="Q30" s="16" t="str">
        <f>LEFT(S30, FIND(" ", S30) - 1)</f>
        <v>apríl</v>
      </c>
      <c r="R30" s="16">
        <v>2024</v>
      </c>
      <c r="S30" s="16" t="s">
        <v>225</v>
      </c>
      <c r="T30" s="16" t="s">
        <v>226</v>
      </c>
      <c r="U30" s="16"/>
      <c r="V30" s="16" t="s">
        <v>128</v>
      </c>
    </row>
    <row r="31" spans="1:22" ht="12.75" customHeight="1" x14ac:dyDescent="0.2">
      <c r="A31" s="23" t="s">
        <v>227</v>
      </c>
      <c r="B31" s="22" t="s">
        <v>228</v>
      </c>
      <c r="C31" s="16" t="s">
        <v>136</v>
      </c>
      <c r="D31" s="16" t="s">
        <v>229</v>
      </c>
      <c r="E31" s="18" t="s">
        <v>653</v>
      </c>
      <c r="F31" s="16" t="s">
        <v>230</v>
      </c>
      <c r="G31" s="16" t="s">
        <v>654</v>
      </c>
      <c r="H31" s="16" t="s">
        <v>231</v>
      </c>
      <c r="I31" s="16" t="s">
        <v>232</v>
      </c>
      <c r="J31" s="16" t="s">
        <v>30</v>
      </c>
      <c r="K31" s="38">
        <v>70000000</v>
      </c>
      <c r="L31" s="21">
        <f>Tabuľka1[[#This Row],[Indikatívna alokácia]]/M31</f>
        <v>35</v>
      </c>
      <c r="M31" s="20">
        <v>2000000</v>
      </c>
      <c r="N31" s="29" t="s">
        <v>524</v>
      </c>
      <c r="O31" s="16">
        <v>2024</v>
      </c>
      <c r="P31" s="16" t="s">
        <v>137</v>
      </c>
      <c r="Q31" s="16" t="s">
        <v>133</v>
      </c>
      <c r="R31" s="16">
        <v>2024</v>
      </c>
      <c r="S31" s="16" t="s">
        <v>233</v>
      </c>
      <c r="T31" s="16" t="s">
        <v>234</v>
      </c>
      <c r="U31" s="16" t="s">
        <v>235</v>
      </c>
      <c r="V31" s="16" t="s">
        <v>128</v>
      </c>
    </row>
    <row r="32" spans="1:22" ht="12.75" customHeight="1" x14ac:dyDescent="0.2">
      <c r="A32" s="23" t="s">
        <v>244</v>
      </c>
      <c r="B32" s="36" t="s">
        <v>584</v>
      </c>
      <c r="C32" s="16" t="s">
        <v>24</v>
      </c>
      <c r="D32" s="16" t="s">
        <v>246</v>
      </c>
      <c r="E32" s="16" t="s">
        <v>107</v>
      </c>
      <c r="F32" s="16" t="s">
        <v>247</v>
      </c>
      <c r="G32" s="16" t="s">
        <v>248</v>
      </c>
      <c r="H32" s="16" t="s">
        <v>249</v>
      </c>
      <c r="I32" s="16" t="s">
        <v>111</v>
      </c>
      <c r="J32" s="16" t="s">
        <v>112</v>
      </c>
      <c r="K32" s="35">
        <v>10000000</v>
      </c>
      <c r="L32" s="21" t="s">
        <v>61</v>
      </c>
      <c r="M32" s="20" t="s">
        <v>61</v>
      </c>
      <c r="N32" s="29" t="s">
        <v>524</v>
      </c>
      <c r="O32" s="16">
        <v>2024</v>
      </c>
      <c r="P32" s="40">
        <v>2024</v>
      </c>
      <c r="Q32" s="16"/>
      <c r="R32" s="16">
        <v>2024</v>
      </c>
      <c r="S32" s="16" t="s">
        <v>114</v>
      </c>
      <c r="T32" s="16" t="s">
        <v>250</v>
      </c>
      <c r="U32" s="16" t="s">
        <v>251</v>
      </c>
      <c r="V32" s="16" t="s">
        <v>35</v>
      </c>
    </row>
    <row r="33" spans="1:23" ht="12.75" customHeight="1" x14ac:dyDescent="0.2">
      <c r="A33" s="23" t="s">
        <v>252</v>
      </c>
      <c r="B33" s="36" t="s">
        <v>245</v>
      </c>
      <c r="C33" s="16" t="s">
        <v>254</v>
      </c>
      <c r="D33" s="16" t="s">
        <v>255</v>
      </c>
      <c r="E33" s="16" t="s">
        <v>256</v>
      </c>
      <c r="F33" s="16" t="s">
        <v>655</v>
      </c>
      <c r="G33" s="16" t="s">
        <v>257</v>
      </c>
      <c r="H33" s="16" t="s">
        <v>258</v>
      </c>
      <c r="I33" s="16" t="s">
        <v>259</v>
      </c>
      <c r="J33" s="16" t="s">
        <v>46</v>
      </c>
      <c r="K33" s="20">
        <v>9000000</v>
      </c>
      <c r="L33" s="21">
        <f>Tabuľka1[[#This Row],[Indikatívna alokácia]]/M33</f>
        <v>9.0909090909090917</v>
      </c>
      <c r="M33" s="20">
        <v>990000</v>
      </c>
      <c r="N33" s="16"/>
      <c r="O33" s="16">
        <v>2024</v>
      </c>
      <c r="P33" s="40">
        <v>2024</v>
      </c>
      <c r="Q33" s="16"/>
      <c r="R33" s="16">
        <v>2024</v>
      </c>
      <c r="S33" s="40">
        <v>2024</v>
      </c>
      <c r="T33" s="16" t="s">
        <v>260</v>
      </c>
      <c r="U33" s="27" t="s">
        <v>585</v>
      </c>
      <c r="V33" s="16"/>
    </row>
    <row r="34" spans="1:23" ht="12.75" customHeight="1" x14ac:dyDescent="0.2">
      <c r="A34" s="23" t="s">
        <v>261</v>
      </c>
      <c r="B34" s="36" t="s">
        <v>253</v>
      </c>
      <c r="C34" s="16" t="s">
        <v>263</v>
      </c>
      <c r="D34" s="16" t="s">
        <v>264</v>
      </c>
      <c r="E34" s="16" t="s">
        <v>656</v>
      </c>
      <c r="F34" s="16" t="s">
        <v>265</v>
      </c>
      <c r="G34" s="16" t="s">
        <v>266</v>
      </c>
      <c r="H34" s="16" t="s">
        <v>267</v>
      </c>
      <c r="I34" s="16" t="s">
        <v>45</v>
      </c>
      <c r="J34" s="16" t="s">
        <v>46</v>
      </c>
      <c r="K34" s="20">
        <v>2000000</v>
      </c>
      <c r="L34" s="21">
        <f>Tabuľka1[[#This Row],[Indikatívna alokácia]]/M34</f>
        <v>5</v>
      </c>
      <c r="M34" s="20">
        <v>400000</v>
      </c>
      <c r="N34" s="16" t="str">
        <f>LEFT(P34, FIND(" ", P34) - 1)</f>
        <v>máj</v>
      </c>
      <c r="O34" s="16">
        <v>2024</v>
      </c>
      <c r="P34" s="16" t="s">
        <v>268</v>
      </c>
      <c r="Q34" s="16" t="str">
        <f>LEFT(S34, FIND(" ", S34) - 1)</f>
        <v>september</v>
      </c>
      <c r="R34" s="16">
        <v>2024</v>
      </c>
      <c r="S34" s="16" t="s">
        <v>145</v>
      </c>
      <c r="T34" s="16" t="s">
        <v>47</v>
      </c>
      <c r="U34" s="16"/>
      <c r="V34" s="16" t="s">
        <v>35</v>
      </c>
    </row>
    <row r="35" spans="1:23" ht="12.75" customHeight="1" x14ac:dyDescent="0.2">
      <c r="A35" s="23" t="s">
        <v>269</v>
      </c>
      <c r="B35" s="36" t="s">
        <v>262</v>
      </c>
      <c r="C35" s="16" t="s">
        <v>657</v>
      </c>
      <c r="D35" s="16" t="s">
        <v>658</v>
      </c>
      <c r="E35" s="16" t="s">
        <v>271</v>
      </c>
      <c r="F35" s="16" t="s">
        <v>272</v>
      </c>
      <c r="G35" s="16" t="s">
        <v>273</v>
      </c>
      <c r="H35" s="16" t="s">
        <v>274</v>
      </c>
      <c r="I35" s="16" t="s">
        <v>275</v>
      </c>
      <c r="J35" s="16" t="s">
        <v>276</v>
      </c>
      <c r="K35" s="20">
        <v>375000</v>
      </c>
      <c r="L35" s="21">
        <f>Tabuľka1[[#This Row],[Indikatívna alokácia]]/M35</f>
        <v>18.75</v>
      </c>
      <c r="M35" s="20">
        <v>20000</v>
      </c>
      <c r="N35" s="16"/>
      <c r="O35" s="16">
        <v>2024</v>
      </c>
      <c r="P35" s="16" t="s">
        <v>659</v>
      </c>
      <c r="Q35" s="16"/>
      <c r="R35" s="16">
        <v>2025</v>
      </c>
      <c r="S35" s="16" t="s">
        <v>659</v>
      </c>
      <c r="T35" s="16" t="s">
        <v>277</v>
      </c>
      <c r="U35" s="16"/>
      <c r="V35" s="16" t="s">
        <v>278</v>
      </c>
    </row>
    <row r="36" spans="1:23" ht="12.75" customHeight="1" x14ac:dyDescent="0.2">
      <c r="A36" s="23" t="s">
        <v>280</v>
      </c>
      <c r="B36" s="36" t="s">
        <v>279</v>
      </c>
      <c r="C36" s="16" t="s">
        <v>185</v>
      </c>
      <c r="D36" s="16" t="s">
        <v>282</v>
      </c>
      <c r="E36" s="16" t="s">
        <v>283</v>
      </c>
      <c r="F36" s="16" t="s">
        <v>284</v>
      </c>
      <c r="G36" s="16" t="s">
        <v>660</v>
      </c>
      <c r="H36" s="16" t="s">
        <v>285</v>
      </c>
      <c r="I36" s="16" t="s">
        <v>286</v>
      </c>
      <c r="J36" s="16" t="s">
        <v>204</v>
      </c>
      <c r="K36" s="20">
        <v>49000000</v>
      </c>
      <c r="L36" s="21">
        <f>Tabuľka1[[#This Row],[Indikatívna alokácia]]/M36</f>
        <v>28.823529411764707</v>
      </c>
      <c r="M36" s="20">
        <v>1700000</v>
      </c>
      <c r="N36" s="16" t="str">
        <f>LEFT(P36, FIND(" ", P36) - 1)</f>
        <v>marec/apríl</v>
      </c>
      <c r="O36" s="16">
        <v>2024</v>
      </c>
      <c r="P36" s="16" t="s">
        <v>287</v>
      </c>
      <c r="Q36" s="16" t="str">
        <f>LEFT(S36, FIND(" ", S36) - 1)</f>
        <v>december</v>
      </c>
      <c r="R36" s="16">
        <v>2024</v>
      </c>
      <c r="S36" s="16" t="s">
        <v>31</v>
      </c>
      <c r="T36" s="16" t="s">
        <v>47</v>
      </c>
      <c r="U36" s="16" t="s">
        <v>288</v>
      </c>
      <c r="V36" s="16" t="s">
        <v>35</v>
      </c>
    </row>
    <row r="37" spans="1:23" ht="12.75" customHeight="1" x14ac:dyDescent="0.2">
      <c r="A37" s="23" t="s">
        <v>289</v>
      </c>
      <c r="B37" s="36" t="s">
        <v>281</v>
      </c>
      <c r="C37" s="16" t="s">
        <v>185</v>
      </c>
      <c r="D37" s="16" t="s">
        <v>291</v>
      </c>
      <c r="E37" s="16" t="s">
        <v>661</v>
      </c>
      <c r="F37" s="16" t="s">
        <v>292</v>
      </c>
      <c r="G37" s="16" t="s">
        <v>293</v>
      </c>
      <c r="H37" s="16" t="s">
        <v>294</v>
      </c>
      <c r="I37" s="29" t="s">
        <v>573</v>
      </c>
      <c r="J37" s="16" t="s">
        <v>295</v>
      </c>
      <c r="K37" s="20">
        <v>15000000</v>
      </c>
      <c r="L37" s="21" t="s">
        <v>61</v>
      </c>
      <c r="M37" s="20" t="s">
        <v>61</v>
      </c>
      <c r="N37" s="16" t="str">
        <f>LEFT(P37, FIND(" ", P37) - 1)</f>
        <v>september</v>
      </c>
      <c r="O37" s="16">
        <v>2024</v>
      </c>
      <c r="P37" s="16" t="s">
        <v>145</v>
      </c>
      <c r="Q37" s="16" t="str">
        <f>LEFT(S37, FIND(" ", S37) - 1)</f>
        <v>december</v>
      </c>
      <c r="R37" s="16">
        <v>2025</v>
      </c>
      <c r="S37" s="16" t="s">
        <v>296</v>
      </c>
      <c r="T37" s="16" t="s">
        <v>297</v>
      </c>
      <c r="U37" s="16" t="s">
        <v>243</v>
      </c>
      <c r="V37" s="16" t="s">
        <v>35</v>
      </c>
    </row>
    <row r="38" spans="1:23" ht="12.75" customHeight="1" x14ac:dyDescent="0.2">
      <c r="A38" s="23" t="s">
        <v>298</v>
      </c>
      <c r="B38" s="36" t="s">
        <v>290</v>
      </c>
      <c r="C38" s="16" t="s">
        <v>136</v>
      </c>
      <c r="D38" s="16" t="s">
        <v>300</v>
      </c>
      <c r="E38" s="16" t="s">
        <v>662</v>
      </c>
      <c r="F38" s="16" t="s">
        <v>301</v>
      </c>
      <c r="G38" s="16" t="s">
        <v>302</v>
      </c>
      <c r="H38" s="16" t="s">
        <v>303</v>
      </c>
      <c r="I38" s="16" t="s">
        <v>304</v>
      </c>
      <c r="J38" s="16" t="s">
        <v>46</v>
      </c>
      <c r="K38" s="20" t="s">
        <v>61</v>
      </c>
      <c r="L38" s="21" t="s">
        <v>61</v>
      </c>
      <c r="M38" s="20" t="s">
        <v>61</v>
      </c>
      <c r="N38" s="16" t="s">
        <v>73</v>
      </c>
      <c r="O38" s="16">
        <v>2024</v>
      </c>
      <c r="P38" s="16" t="s">
        <v>305</v>
      </c>
      <c r="Q38" s="16" t="s">
        <v>73</v>
      </c>
      <c r="R38" s="16">
        <v>2024</v>
      </c>
      <c r="S38" s="16"/>
      <c r="T38" s="16" t="s">
        <v>306</v>
      </c>
      <c r="U38" s="16"/>
      <c r="V38" s="16" t="s">
        <v>138</v>
      </c>
    </row>
    <row r="39" spans="1:23" ht="12.75" customHeight="1" x14ac:dyDescent="0.2">
      <c r="A39" s="23" t="s">
        <v>307</v>
      </c>
      <c r="B39" s="36" t="s">
        <v>299</v>
      </c>
      <c r="C39" s="16" t="s">
        <v>24</v>
      </c>
      <c r="D39" s="16" t="s">
        <v>309</v>
      </c>
      <c r="E39" s="16" t="s">
        <v>640</v>
      </c>
      <c r="F39" s="16" t="s">
        <v>310</v>
      </c>
      <c r="G39" s="16" t="s">
        <v>663</v>
      </c>
      <c r="H39" s="16" t="s">
        <v>311</v>
      </c>
      <c r="I39" s="40">
        <v>771205</v>
      </c>
      <c r="J39" s="16" t="s">
        <v>46</v>
      </c>
      <c r="K39" s="20">
        <v>4900000</v>
      </c>
      <c r="L39" s="21">
        <f>Tabuľka1[[#This Row],[Indikatívna alokácia]]/M39</f>
        <v>184.51574032233771</v>
      </c>
      <c r="M39" s="20">
        <v>26556</v>
      </c>
      <c r="N39" s="16" t="str">
        <f>LEFT(P39, FIND(" ", P39) - 1)</f>
        <v>marec</v>
      </c>
      <c r="O39" s="16">
        <v>2024</v>
      </c>
      <c r="P39" s="16" t="s">
        <v>113</v>
      </c>
      <c r="Q39" s="16" t="str">
        <f>LEFT(S39, FIND(" ", S39) - 1)</f>
        <v>apríl</v>
      </c>
      <c r="R39" s="16">
        <v>2024</v>
      </c>
      <c r="S39" s="16" t="s">
        <v>225</v>
      </c>
      <c r="T39" s="16" t="s">
        <v>312</v>
      </c>
      <c r="U39" s="16"/>
      <c r="V39" s="16" t="s">
        <v>128</v>
      </c>
      <c r="W39" s="12"/>
    </row>
    <row r="40" spans="1:23" ht="12.75" customHeight="1" x14ac:dyDescent="0.2">
      <c r="A40" s="23" t="s">
        <v>313</v>
      </c>
      <c r="B40" s="36" t="s">
        <v>308</v>
      </c>
      <c r="C40" s="29" t="s">
        <v>574</v>
      </c>
      <c r="D40" s="16" t="s">
        <v>315</v>
      </c>
      <c r="E40" s="16" t="s">
        <v>664</v>
      </c>
      <c r="F40" s="16" t="s">
        <v>665</v>
      </c>
      <c r="G40" s="29" t="s">
        <v>575</v>
      </c>
      <c r="H40" s="16" t="s">
        <v>316</v>
      </c>
      <c r="I40" s="16" t="s">
        <v>317</v>
      </c>
      <c r="J40" s="16" t="s">
        <v>46</v>
      </c>
      <c r="K40" s="20">
        <v>3000000</v>
      </c>
      <c r="L40" s="21">
        <f>Tabuľka1[[#This Row],[Indikatívna alokácia]]/M40</f>
        <v>10</v>
      </c>
      <c r="M40" s="20">
        <v>300000</v>
      </c>
      <c r="N40" s="29" t="s">
        <v>400</v>
      </c>
      <c r="O40" s="16">
        <v>2024</v>
      </c>
      <c r="P40" s="16" t="s">
        <v>268</v>
      </c>
      <c r="Q40" s="29" t="s">
        <v>549</v>
      </c>
      <c r="R40" s="16">
        <v>2024</v>
      </c>
      <c r="S40" s="16" t="s">
        <v>318</v>
      </c>
      <c r="T40" s="16" t="s">
        <v>319</v>
      </c>
      <c r="U40" s="16"/>
      <c r="V40" s="16" t="s">
        <v>128</v>
      </c>
      <c r="W40" s="4"/>
    </row>
    <row r="41" spans="1:23" ht="12.75" customHeight="1" x14ac:dyDescent="0.2">
      <c r="A41" s="23" t="s">
        <v>576</v>
      </c>
      <c r="B41" s="36" t="s">
        <v>314</v>
      </c>
      <c r="C41" s="16" t="s">
        <v>131</v>
      </c>
      <c r="D41" s="29" t="s">
        <v>576</v>
      </c>
      <c r="E41" s="29" t="s">
        <v>577</v>
      </c>
      <c r="F41" s="29" t="s">
        <v>578</v>
      </c>
      <c r="G41" s="27" t="s">
        <v>579</v>
      </c>
      <c r="H41" s="27" t="s">
        <v>582</v>
      </c>
      <c r="I41" s="29" t="s">
        <v>580</v>
      </c>
      <c r="J41" s="29" t="s">
        <v>112</v>
      </c>
      <c r="K41" s="48">
        <v>50000000</v>
      </c>
      <c r="L41" s="21">
        <f>Tabuľka1[[#This Row],[Indikatívna alokácia]]/M41</f>
        <v>8.3333333333333339</v>
      </c>
      <c r="M41" s="20">
        <v>6000000</v>
      </c>
      <c r="N41" s="29" t="s">
        <v>400</v>
      </c>
      <c r="O41" s="16">
        <v>2024</v>
      </c>
      <c r="P41" s="16" t="s">
        <v>113</v>
      </c>
      <c r="Q41" s="16"/>
      <c r="R41" s="16">
        <v>2024</v>
      </c>
      <c r="S41" s="18" t="s">
        <v>321</v>
      </c>
      <c r="T41" s="29" t="s">
        <v>539</v>
      </c>
      <c r="U41" s="29" t="s">
        <v>581</v>
      </c>
      <c r="V41" s="16" t="s">
        <v>35</v>
      </c>
      <c r="W41" s="4"/>
    </row>
    <row r="42" spans="1:23" ht="12.75" customHeight="1" x14ac:dyDescent="0.2">
      <c r="A42" s="23" t="s">
        <v>322</v>
      </c>
      <c r="B42" s="36" t="s">
        <v>320</v>
      </c>
      <c r="C42" s="16" t="s">
        <v>136</v>
      </c>
      <c r="D42" s="29" t="s">
        <v>583</v>
      </c>
      <c r="E42" s="16" t="s">
        <v>653</v>
      </c>
      <c r="F42" s="16" t="s">
        <v>324</v>
      </c>
      <c r="G42" s="16" t="s">
        <v>666</v>
      </c>
      <c r="H42" s="16" t="s">
        <v>667</v>
      </c>
      <c r="I42" s="16" t="s">
        <v>232</v>
      </c>
      <c r="J42" s="29" t="s">
        <v>30</v>
      </c>
      <c r="K42" s="20">
        <v>15500000</v>
      </c>
      <c r="L42" s="21" t="s">
        <v>61</v>
      </c>
      <c r="M42" s="20" t="s">
        <v>61</v>
      </c>
      <c r="N42" s="16" t="s">
        <v>40</v>
      </c>
      <c r="O42" s="16">
        <v>2023</v>
      </c>
      <c r="P42" s="16" t="s">
        <v>325</v>
      </c>
      <c r="Q42" s="16" t="s">
        <v>326</v>
      </c>
      <c r="R42" s="16">
        <v>2024</v>
      </c>
      <c r="S42" s="49">
        <v>45322</v>
      </c>
      <c r="T42" s="16" t="s">
        <v>327</v>
      </c>
      <c r="U42" s="16" t="s">
        <v>243</v>
      </c>
      <c r="V42" s="16" t="s">
        <v>128</v>
      </c>
      <c r="W42" s="5"/>
    </row>
    <row r="43" spans="1:23" ht="12.75" customHeight="1" x14ac:dyDescent="0.2">
      <c r="A43" s="16" t="s">
        <v>236</v>
      </c>
      <c r="B43" s="33" t="s">
        <v>323</v>
      </c>
      <c r="C43" s="16" t="s">
        <v>185</v>
      </c>
      <c r="D43" s="16" t="s">
        <v>237</v>
      </c>
      <c r="E43" s="16" t="s">
        <v>238</v>
      </c>
      <c r="F43" s="16" t="s">
        <v>668</v>
      </c>
      <c r="G43" s="16" t="s">
        <v>239</v>
      </c>
      <c r="H43" s="16" t="s">
        <v>669</v>
      </c>
      <c r="I43" s="16" t="s">
        <v>240</v>
      </c>
      <c r="J43" s="16" t="s">
        <v>204</v>
      </c>
      <c r="K43" s="20">
        <v>5000000</v>
      </c>
      <c r="L43" s="21">
        <f>Tabuľka1[[#This Row],[Indikatívna alokácia]]/M43</f>
        <v>1</v>
      </c>
      <c r="M43" s="20">
        <v>5000000</v>
      </c>
      <c r="N43" s="16" t="str">
        <f>LEFT(P43, FIND(" ", P43) - 1)</f>
        <v>november</v>
      </c>
      <c r="O43" s="16">
        <v>2023</v>
      </c>
      <c r="P43" s="16" t="s">
        <v>241</v>
      </c>
      <c r="Q43" s="16" t="str">
        <f>LEFT(S43, FIND(" ", S43) - 1)</f>
        <v>marec</v>
      </c>
      <c r="R43" s="16">
        <v>2024</v>
      </c>
      <c r="S43" s="16" t="s">
        <v>113</v>
      </c>
      <c r="T43" s="16" t="s">
        <v>242</v>
      </c>
      <c r="U43" s="16" t="s">
        <v>243</v>
      </c>
      <c r="V43" s="16" t="s">
        <v>128</v>
      </c>
    </row>
    <row r="44" spans="1:23" ht="12.75" customHeight="1" x14ac:dyDescent="0.2">
      <c r="A44" s="23" t="s">
        <v>328</v>
      </c>
      <c r="B44" s="22" t="s">
        <v>329</v>
      </c>
      <c r="C44" s="16" t="s">
        <v>330</v>
      </c>
      <c r="D44" s="16" t="s">
        <v>331</v>
      </c>
      <c r="E44" s="16"/>
      <c r="F44" s="16" t="s">
        <v>332</v>
      </c>
      <c r="G44" s="16" t="s">
        <v>333</v>
      </c>
      <c r="H44" s="16" t="s">
        <v>334</v>
      </c>
      <c r="I44" s="16" t="s">
        <v>45</v>
      </c>
      <c r="J44" s="16" t="s">
        <v>46</v>
      </c>
      <c r="K44" s="20">
        <v>600000</v>
      </c>
      <c r="L44" s="21">
        <f>Tabuľka1[[#This Row],[Indikatívna alokácia]]/M44</f>
        <v>12</v>
      </c>
      <c r="M44" s="20">
        <v>50000</v>
      </c>
      <c r="N44" s="16"/>
      <c r="O44" s="16">
        <v>2024</v>
      </c>
      <c r="P44" s="40">
        <v>2024</v>
      </c>
      <c r="Q44" s="16"/>
      <c r="R44" s="16">
        <v>2024</v>
      </c>
      <c r="S44" s="40">
        <v>2024</v>
      </c>
      <c r="T44" s="16" t="s">
        <v>47</v>
      </c>
      <c r="U44" s="16"/>
      <c r="V44" s="16" t="s">
        <v>35</v>
      </c>
      <c r="W44" s="4"/>
    </row>
    <row r="45" spans="1:23" ht="12.75" customHeight="1" x14ac:dyDescent="0.2">
      <c r="A45" s="23" t="s">
        <v>335</v>
      </c>
      <c r="B45" s="22" t="s">
        <v>336</v>
      </c>
      <c r="C45" s="16" t="s">
        <v>136</v>
      </c>
      <c r="D45" s="16" t="s">
        <v>337</v>
      </c>
      <c r="E45" s="16" t="s">
        <v>653</v>
      </c>
      <c r="F45" s="16" t="s">
        <v>338</v>
      </c>
      <c r="G45" s="16" t="s">
        <v>339</v>
      </c>
      <c r="H45" s="16" t="s">
        <v>340</v>
      </c>
      <c r="I45" s="16" t="s">
        <v>341</v>
      </c>
      <c r="J45" s="29" t="s">
        <v>30</v>
      </c>
      <c r="K45" s="20">
        <v>4000000</v>
      </c>
      <c r="L45" s="21">
        <f>Tabuľka1[[#This Row],[Indikatívna alokácia]]/M45</f>
        <v>20</v>
      </c>
      <c r="M45" s="20">
        <v>200000</v>
      </c>
      <c r="N45" s="29" t="s">
        <v>524</v>
      </c>
      <c r="O45" s="16">
        <v>2024</v>
      </c>
      <c r="P45" s="16" t="s">
        <v>137</v>
      </c>
      <c r="Q45" s="29" t="s">
        <v>133</v>
      </c>
      <c r="R45" s="16">
        <v>2024</v>
      </c>
      <c r="S45" s="16" t="s">
        <v>342</v>
      </c>
      <c r="T45" s="16" t="s">
        <v>343</v>
      </c>
      <c r="U45" s="16" t="s">
        <v>243</v>
      </c>
      <c r="V45" s="16" t="s">
        <v>128</v>
      </c>
    </row>
    <row r="46" spans="1:23" ht="12.75" customHeight="1" x14ac:dyDescent="0.2">
      <c r="A46" s="23" t="s">
        <v>514</v>
      </c>
      <c r="B46" s="36" t="s">
        <v>513</v>
      </c>
      <c r="C46" s="16" t="s">
        <v>24</v>
      </c>
      <c r="D46" s="16" t="s">
        <v>22</v>
      </c>
      <c r="E46" s="16" t="s">
        <v>25</v>
      </c>
      <c r="F46" s="16" t="s">
        <v>26</v>
      </c>
      <c r="G46" s="16" t="s">
        <v>27</v>
      </c>
      <c r="H46" s="16" t="s">
        <v>28</v>
      </c>
      <c r="I46" s="16" t="s">
        <v>29</v>
      </c>
      <c r="J46" s="16" t="s">
        <v>30</v>
      </c>
      <c r="K46" s="20">
        <v>25000000</v>
      </c>
      <c r="L46" s="50" t="s">
        <v>61</v>
      </c>
      <c r="M46" s="20" t="s">
        <v>61</v>
      </c>
      <c r="N46" s="16"/>
      <c r="O46" s="29">
        <v>2025</v>
      </c>
      <c r="P46" s="16" t="s">
        <v>31</v>
      </c>
      <c r="Q46" s="16"/>
      <c r="R46" s="29">
        <v>2026</v>
      </c>
      <c r="S46" s="16" t="s">
        <v>32</v>
      </c>
      <c r="T46" s="16" t="s">
        <v>33</v>
      </c>
      <c r="U46" s="16" t="s">
        <v>34</v>
      </c>
      <c r="V46" s="16" t="s">
        <v>35</v>
      </c>
      <c r="W46" s="3"/>
    </row>
    <row r="47" spans="1:23" ht="12.75" customHeight="1" x14ac:dyDescent="0.2">
      <c r="A47" s="23" t="s">
        <v>344</v>
      </c>
      <c r="B47" s="36" t="s">
        <v>348</v>
      </c>
      <c r="C47" s="16" t="s">
        <v>43</v>
      </c>
      <c r="D47" s="16" t="s">
        <v>345</v>
      </c>
      <c r="E47" s="16"/>
      <c r="F47" s="16" t="s">
        <v>37</v>
      </c>
      <c r="G47" s="16" t="s">
        <v>346</v>
      </c>
      <c r="H47" s="16" t="s">
        <v>39</v>
      </c>
      <c r="I47" s="16" t="s">
        <v>45</v>
      </c>
      <c r="J47" s="16" t="s">
        <v>46</v>
      </c>
      <c r="K47" s="20">
        <v>14000000</v>
      </c>
      <c r="L47" s="21">
        <f>Tabuľka1[[#This Row],[Indikatívna alokácia]]/M47</f>
        <v>28</v>
      </c>
      <c r="M47" s="20">
        <v>500000</v>
      </c>
      <c r="N47" s="16"/>
      <c r="O47" s="16">
        <v>2025</v>
      </c>
      <c r="P47" s="40">
        <v>2025</v>
      </c>
      <c r="Q47" s="16"/>
      <c r="R47" s="16">
        <v>2025</v>
      </c>
      <c r="S47" s="40">
        <v>2025</v>
      </c>
      <c r="T47" s="16" t="s">
        <v>34</v>
      </c>
      <c r="U47" s="16"/>
      <c r="V47" s="16" t="s">
        <v>35</v>
      </c>
      <c r="W47" s="3"/>
    </row>
    <row r="48" spans="1:23" ht="12.75" customHeight="1" x14ac:dyDescent="0.2">
      <c r="A48" s="23" t="s">
        <v>347</v>
      </c>
      <c r="B48" s="36" t="s">
        <v>350</v>
      </c>
      <c r="C48" s="16" t="s">
        <v>43</v>
      </c>
      <c r="D48" s="16" t="s">
        <v>349</v>
      </c>
      <c r="E48" s="16"/>
      <c r="F48" s="16" t="s">
        <v>50</v>
      </c>
      <c r="G48" s="16" t="s">
        <v>670</v>
      </c>
      <c r="H48" s="16" t="s">
        <v>51</v>
      </c>
      <c r="I48" s="16" t="s">
        <v>45</v>
      </c>
      <c r="J48" s="16" t="s">
        <v>46</v>
      </c>
      <c r="K48" s="20">
        <v>10000000</v>
      </c>
      <c r="L48" s="21">
        <f>Tabuľka1[[#This Row],[Indikatívna alokácia]]/M48</f>
        <v>6.666666666666667</v>
      </c>
      <c r="M48" s="20">
        <v>1500000</v>
      </c>
      <c r="N48" s="16"/>
      <c r="O48" s="16">
        <v>2025</v>
      </c>
      <c r="P48" s="40">
        <v>2025</v>
      </c>
      <c r="Q48" s="16"/>
      <c r="R48" s="16">
        <v>2025</v>
      </c>
      <c r="S48" s="40">
        <v>2025</v>
      </c>
      <c r="T48" s="16" t="s">
        <v>47</v>
      </c>
      <c r="U48" s="16"/>
      <c r="V48" s="16" t="s">
        <v>35</v>
      </c>
      <c r="W48" s="12"/>
    </row>
    <row r="49" spans="1:23" ht="12.75" customHeight="1" x14ac:dyDescent="0.2">
      <c r="A49" s="23" t="s">
        <v>56</v>
      </c>
      <c r="B49" s="36" t="s">
        <v>353</v>
      </c>
      <c r="C49" s="16" t="s">
        <v>58</v>
      </c>
      <c r="D49" s="29" t="s">
        <v>516</v>
      </c>
      <c r="E49" s="16"/>
      <c r="F49" s="16" t="s">
        <v>59</v>
      </c>
      <c r="G49" s="16" t="s">
        <v>632</v>
      </c>
      <c r="H49" s="16" t="s">
        <v>60</v>
      </c>
      <c r="I49" s="16" t="s">
        <v>633</v>
      </c>
      <c r="J49" s="16" t="s">
        <v>46</v>
      </c>
      <c r="K49" s="35">
        <f>2500000+750000</f>
        <v>3250000</v>
      </c>
      <c r="L49" s="21" t="s">
        <v>61</v>
      </c>
      <c r="M49" s="20" t="s">
        <v>61</v>
      </c>
      <c r="N49" s="16" t="s">
        <v>62</v>
      </c>
      <c r="O49" s="16">
        <v>2025</v>
      </c>
      <c r="P49" s="18" t="s">
        <v>351</v>
      </c>
      <c r="Q49" s="16" t="s">
        <v>64</v>
      </c>
      <c r="R49" s="16">
        <v>2025</v>
      </c>
      <c r="S49" s="16" t="s">
        <v>671</v>
      </c>
      <c r="T49" s="18" t="s">
        <v>352</v>
      </c>
      <c r="U49" s="16" t="s">
        <v>67</v>
      </c>
      <c r="V49" s="16" t="s">
        <v>68</v>
      </c>
      <c r="W49" s="6"/>
    </row>
    <row r="50" spans="1:23" ht="12.75" customHeight="1" x14ac:dyDescent="0.2">
      <c r="A50" s="23" t="s">
        <v>69</v>
      </c>
      <c r="B50" s="36" t="s">
        <v>359</v>
      </c>
      <c r="C50" s="16" t="s">
        <v>71</v>
      </c>
      <c r="D50" s="29" t="s">
        <v>516</v>
      </c>
      <c r="E50" s="16"/>
      <c r="F50" s="16" t="s">
        <v>354</v>
      </c>
      <c r="G50" s="16" t="s">
        <v>517</v>
      </c>
      <c r="H50" s="16" t="s">
        <v>60</v>
      </c>
      <c r="I50" s="16" t="s">
        <v>72</v>
      </c>
      <c r="J50" s="16" t="s">
        <v>672</v>
      </c>
      <c r="K50" s="20">
        <v>403000</v>
      </c>
      <c r="L50" s="21" t="s">
        <v>61</v>
      </c>
      <c r="M50" s="20" t="s">
        <v>61</v>
      </c>
      <c r="N50" s="16" t="s">
        <v>73</v>
      </c>
      <c r="O50" s="16">
        <v>2025</v>
      </c>
      <c r="P50" s="18" t="s">
        <v>355</v>
      </c>
      <c r="Q50" s="16" t="s">
        <v>73</v>
      </c>
      <c r="R50" s="16">
        <v>2025</v>
      </c>
      <c r="S50" s="18" t="s">
        <v>356</v>
      </c>
      <c r="T50" s="16" t="s">
        <v>636</v>
      </c>
      <c r="U50" s="16" t="s">
        <v>357</v>
      </c>
      <c r="V50" s="16" t="s">
        <v>637</v>
      </c>
      <c r="W50" s="6"/>
    </row>
    <row r="51" spans="1:23" ht="12.75" customHeight="1" x14ac:dyDescent="0.2">
      <c r="A51" s="23" t="s">
        <v>358</v>
      </c>
      <c r="B51" s="36" t="s">
        <v>365</v>
      </c>
      <c r="C51" s="16" t="s">
        <v>71</v>
      </c>
      <c r="D51" s="29" t="s">
        <v>516</v>
      </c>
      <c r="E51" s="16"/>
      <c r="F51" s="16" t="s">
        <v>79</v>
      </c>
      <c r="G51" s="16" t="s">
        <v>360</v>
      </c>
      <c r="H51" s="16" t="s">
        <v>361</v>
      </c>
      <c r="I51" s="16" t="s">
        <v>81</v>
      </c>
      <c r="J51" s="16" t="s">
        <v>82</v>
      </c>
      <c r="K51" s="35">
        <v>121000</v>
      </c>
      <c r="L51" s="21">
        <f>Tabuľka1[[#This Row],[Indikatívna alokácia]]/M51</f>
        <v>4.0333333333333332</v>
      </c>
      <c r="M51" s="20">
        <v>30000</v>
      </c>
      <c r="N51" s="16" t="s">
        <v>73</v>
      </c>
      <c r="O51" s="16">
        <v>2025</v>
      </c>
      <c r="P51" s="18" t="s">
        <v>83</v>
      </c>
      <c r="Q51" s="16" t="s">
        <v>73</v>
      </c>
      <c r="R51" s="16">
        <v>2025</v>
      </c>
      <c r="S51" s="18" t="s">
        <v>362</v>
      </c>
      <c r="T51" s="16" t="s">
        <v>85</v>
      </c>
      <c r="U51" s="16" t="s">
        <v>363</v>
      </c>
      <c r="V51" s="16" t="s">
        <v>673</v>
      </c>
      <c r="W51" s="7"/>
    </row>
    <row r="52" spans="1:23" ht="12.75" customHeight="1" x14ac:dyDescent="0.2">
      <c r="A52" s="23" t="s">
        <v>364</v>
      </c>
      <c r="B52" s="36" t="s">
        <v>589</v>
      </c>
      <c r="C52" s="16" t="s">
        <v>24</v>
      </c>
      <c r="D52" s="16" t="s">
        <v>87</v>
      </c>
      <c r="E52" s="16"/>
      <c r="F52" s="16" t="s">
        <v>89</v>
      </c>
      <c r="G52" s="29" t="s">
        <v>520</v>
      </c>
      <c r="H52" s="16" t="s">
        <v>366</v>
      </c>
      <c r="I52" s="16" t="s">
        <v>91</v>
      </c>
      <c r="J52" s="16" t="s">
        <v>46</v>
      </c>
      <c r="K52" s="20">
        <v>251225</v>
      </c>
      <c r="L52" s="21" t="s">
        <v>61</v>
      </c>
      <c r="M52" s="20" t="s">
        <v>61</v>
      </c>
      <c r="N52" s="16" t="s">
        <v>73</v>
      </c>
      <c r="O52" s="16">
        <v>2025</v>
      </c>
      <c r="P52" s="18" t="s">
        <v>92</v>
      </c>
      <c r="Q52" s="16" t="str">
        <f>LEFT(S52, FIND(" ", S52) - 1)</f>
        <v>Priebežne</v>
      </c>
      <c r="R52" s="16">
        <v>2025</v>
      </c>
      <c r="S52" s="18" t="s">
        <v>367</v>
      </c>
      <c r="T52" s="16" t="s">
        <v>94</v>
      </c>
      <c r="U52" s="16" t="s">
        <v>61</v>
      </c>
      <c r="V52" s="29" t="s">
        <v>540</v>
      </c>
    </row>
    <row r="53" spans="1:23" ht="12.75" customHeight="1" x14ac:dyDescent="0.2">
      <c r="A53" s="23" t="s">
        <v>368</v>
      </c>
      <c r="B53" s="22" t="s">
        <v>369</v>
      </c>
      <c r="C53" s="16" t="s">
        <v>263</v>
      </c>
      <c r="D53" s="16" t="s">
        <v>370</v>
      </c>
      <c r="E53" s="16"/>
      <c r="F53" s="16" t="s">
        <v>371</v>
      </c>
      <c r="G53" s="16" t="s">
        <v>674</v>
      </c>
      <c r="H53" s="16" t="s">
        <v>372</v>
      </c>
      <c r="I53" s="16" t="s">
        <v>45</v>
      </c>
      <c r="J53" s="16" t="s">
        <v>46</v>
      </c>
      <c r="K53" s="20">
        <v>50000000</v>
      </c>
      <c r="L53" s="21">
        <f>Tabuľka1[[#This Row],[Indikatívna alokácia]]/M53</f>
        <v>10</v>
      </c>
      <c r="M53" s="20">
        <v>5000000</v>
      </c>
      <c r="N53" s="16" t="str">
        <f>LEFT(P53, FIND(" ", P53) - 1)</f>
        <v>január</v>
      </c>
      <c r="O53" s="16">
        <v>2025</v>
      </c>
      <c r="P53" s="16" t="s">
        <v>103</v>
      </c>
      <c r="Q53" s="16" t="s">
        <v>243</v>
      </c>
      <c r="R53" s="16">
        <v>2025</v>
      </c>
      <c r="S53" s="16" t="s">
        <v>243</v>
      </c>
      <c r="T53" s="16" t="s">
        <v>34</v>
      </c>
      <c r="U53" s="16"/>
      <c r="V53" s="16" t="s">
        <v>35</v>
      </c>
    </row>
    <row r="54" spans="1:23" ht="12.75" customHeight="1" x14ac:dyDescent="0.2">
      <c r="A54" s="23" t="s">
        <v>373</v>
      </c>
      <c r="B54" s="22" t="s">
        <v>374</v>
      </c>
      <c r="C54" s="16" t="s">
        <v>263</v>
      </c>
      <c r="D54" s="16" t="s">
        <v>375</v>
      </c>
      <c r="E54" s="16"/>
      <c r="F54" s="16" t="s">
        <v>376</v>
      </c>
      <c r="G54" s="16" t="s">
        <v>675</v>
      </c>
      <c r="H54" s="16" t="s">
        <v>377</v>
      </c>
      <c r="I54" s="16" t="s">
        <v>45</v>
      </c>
      <c r="J54" s="16" t="s">
        <v>46</v>
      </c>
      <c r="K54" s="20">
        <v>200000000</v>
      </c>
      <c r="L54" s="21">
        <f>Tabuľka1[[#This Row],[Indikatívna alokácia]]/M54</f>
        <v>5</v>
      </c>
      <c r="M54" s="20">
        <v>40000000</v>
      </c>
      <c r="N54" s="16" t="str">
        <f>LEFT(P54, FIND(" ", P54) - 1)</f>
        <v>apríl</v>
      </c>
      <c r="O54" s="16">
        <v>2025</v>
      </c>
      <c r="P54" s="16" t="s">
        <v>378</v>
      </c>
      <c r="Q54" s="16" t="s">
        <v>243</v>
      </c>
      <c r="R54" s="16">
        <v>2025</v>
      </c>
      <c r="S54" s="16" t="s">
        <v>243</v>
      </c>
      <c r="T54" s="16" t="s">
        <v>47</v>
      </c>
      <c r="U54" s="16"/>
      <c r="V54" s="16" t="s">
        <v>35</v>
      </c>
    </row>
    <row r="55" spans="1:23" ht="12.75" customHeight="1" x14ac:dyDescent="0.2">
      <c r="A55" s="23" t="s">
        <v>596</v>
      </c>
      <c r="B55" s="36" t="s">
        <v>597</v>
      </c>
      <c r="C55" s="29" t="s">
        <v>131</v>
      </c>
      <c r="D55" s="29" t="s">
        <v>596</v>
      </c>
      <c r="E55" s="29" t="s">
        <v>592</v>
      </c>
      <c r="F55" s="29" t="s">
        <v>598</v>
      </c>
      <c r="G55" s="29" t="s">
        <v>599</v>
      </c>
      <c r="H55" s="29" t="s">
        <v>600</v>
      </c>
      <c r="I55" s="29" t="s">
        <v>580</v>
      </c>
      <c r="J55" s="29" t="s">
        <v>112</v>
      </c>
      <c r="K55" s="38">
        <v>15410000</v>
      </c>
      <c r="L55" s="41"/>
      <c r="M55" s="38"/>
      <c r="N55" s="29" t="s">
        <v>326</v>
      </c>
      <c r="O55" s="29">
        <v>2025</v>
      </c>
      <c r="P55" s="39"/>
      <c r="Q55" s="29"/>
      <c r="R55" s="29"/>
      <c r="S55" s="39"/>
      <c r="T55" s="29" t="s">
        <v>595</v>
      </c>
      <c r="U55" s="29" t="s">
        <v>595</v>
      </c>
      <c r="V55" s="29" t="s">
        <v>35</v>
      </c>
    </row>
    <row r="56" spans="1:23" ht="12.75" customHeight="1" x14ac:dyDescent="0.2">
      <c r="A56" s="23" t="s">
        <v>379</v>
      </c>
      <c r="B56" s="22" t="s">
        <v>380</v>
      </c>
      <c r="C56" s="16" t="s">
        <v>141</v>
      </c>
      <c r="D56" s="16" t="s">
        <v>676</v>
      </c>
      <c r="E56" s="16"/>
      <c r="F56" s="16" t="s">
        <v>381</v>
      </c>
      <c r="G56" s="16" t="s">
        <v>156</v>
      </c>
      <c r="H56" s="16" t="s">
        <v>143</v>
      </c>
      <c r="I56" s="16"/>
      <c r="J56" s="16" t="s">
        <v>46</v>
      </c>
      <c r="K56" s="20">
        <v>90000</v>
      </c>
      <c r="L56" s="21">
        <f>Tabuľka1[[#This Row],[Indikatívna alokácia]]/M56</f>
        <v>12</v>
      </c>
      <c r="M56" s="20">
        <v>7500</v>
      </c>
      <c r="N56" s="16"/>
      <c r="O56" s="16">
        <v>2025</v>
      </c>
      <c r="P56" s="40">
        <v>2025</v>
      </c>
      <c r="Q56" s="16"/>
      <c r="R56" s="16">
        <v>2025</v>
      </c>
      <c r="S56" s="40">
        <v>2025</v>
      </c>
      <c r="T56" s="16" t="s">
        <v>147</v>
      </c>
      <c r="U56" s="16"/>
      <c r="V56" s="16" t="s">
        <v>128</v>
      </c>
    </row>
    <row r="57" spans="1:23" ht="12.75" customHeight="1" x14ac:dyDescent="0.2">
      <c r="A57" s="23" t="s">
        <v>382</v>
      </c>
      <c r="B57" s="22" t="s">
        <v>383</v>
      </c>
      <c r="C57" s="16" t="s">
        <v>141</v>
      </c>
      <c r="D57" s="16" t="s">
        <v>677</v>
      </c>
      <c r="E57" s="16"/>
      <c r="F57" s="16" t="s">
        <v>381</v>
      </c>
      <c r="G57" s="16" t="s">
        <v>156</v>
      </c>
      <c r="H57" s="16" t="s">
        <v>143</v>
      </c>
      <c r="I57" s="16"/>
      <c r="J57" s="16" t="s">
        <v>46</v>
      </c>
      <c r="K57" s="20">
        <v>112000</v>
      </c>
      <c r="L57" s="21">
        <f>Tabuľka1[[#This Row],[Indikatívna alokácia]]/M57</f>
        <v>14</v>
      </c>
      <c r="M57" s="20">
        <v>8000</v>
      </c>
      <c r="N57" s="16"/>
      <c r="O57" s="16">
        <v>2025</v>
      </c>
      <c r="P57" s="40">
        <v>2025</v>
      </c>
      <c r="Q57" s="16"/>
      <c r="R57" s="16">
        <v>2025</v>
      </c>
      <c r="S57" s="40">
        <v>2025</v>
      </c>
      <c r="T57" s="16" t="s">
        <v>147</v>
      </c>
      <c r="U57" s="16"/>
      <c r="V57" s="16" t="s">
        <v>128</v>
      </c>
    </row>
    <row r="58" spans="1:23" ht="12.75" customHeight="1" x14ac:dyDescent="0.2">
      <c r="A58" s="23" t="s">
        <v>384</v>
      </c>
      <c r="B58" s="22" t="s">
        <v>385</v>
      </c>
      <c r="C58" s="16" t="s">
        <v>141</v>
      </c>
      <c r="D58" s="16" t="s">
        <v>678</v>
      </c>
      <c r="E58" s="16"/>
      <c r="F58" s="16" t="s">
        <v>386</v>
      </c>
      <c r="G58" s="16" t="s">
        <v>387</v>
      </c>
      <c r="H58" s="16" t="s">
        <v>388</v>
      </c>
      <c r="I58" s="16"/>
      <c r="J58" s="16" t="s">
        <v>46</v>
      </c>
      <c r="K58" s="20">
        <v>1560000</v>
      </c>
      <c r="L58" s="21">
        <f>Tabuľka1[[#This Row],[Indikatívna alokácia]]/M58</f>
        <v>13</v>
      </c>
      <c r="M58" s="20">
        <v>120000</v>
      </c>
      <c r="N58" s="16"/>
      <c r="O58" s="16">
        <v>2025</v>
      </c>
      <c r="P58" s="40">
        <v>2025</v>
      </c>
      <c r="Q58" s="16"/>
      <c r="R58" s="16">
        <v>2025</v>
      </c>
      <c r="S58" s="40">
        <v>2025</v>
      </c>
      <c r="T58" s="16" t="s">
        <v>147</v>
      </c>
      <c r="U58" s="16"/>
      <c r="V58" s="16" t="s">
        <v>128</v>
      </c>
    </row>
    <row r="59" spans="1:23" ht="12.75" customHeight="1" x14ac:dyDescent="0.2">
      <c r="A59" s="23" t="s">
        <v>389</v>
      </c>
      <c r="B59" s="22" t="s">
        <v>390</v>
      </c>
      <c r="C59" s="16" t="s">
        <v>141</v>
      </c>
      <c r="D59" s="16" t="s">
        <v>679</v>
      </c>
      <c r="E59" s="16"/>
      <c r="F59" s="16" t="s">
        <v>381</v>
      </c>
      <c r="G59" s="16" t="s">
        <v>156</v>
      </c>
      <c r="H59" s="16" t="s">
        <v>143</v>
      </c>
      <c r="I59" s="16"/>
      <c r="J59" s="16" t="s">
        <v>46</v>
      </c>
      <c r="K59" s="20">
        <v>94000</v>
      </c>
      <c r="L59" s="21">
        <f>Tabuľka1[[#This Row],[Indikatívna alokácia]]/M59</f>
        <v>20</v>
      </c>
      <c r="M59" s="20">
        <v>4700</v>
      </c>
      <c r="N59" s="16"/>
      <c r="O59" s="16">
        <v>2025</v>
      </c>
      <c r="P59" s="40">
        <v>2025</v>
      </c>
      <c r="Q59" s="16"/>
      <c r="R59" s="16">
        <v>2025</v>
      </c>
      <c r="S59" s="40">
        <v>2025</v>
      </c>
      <c r="T59" s="16" t="s">
        <v>147</v>
      </c>
      <c r="U59" s="16"/>
      <c r="V59" s="16" t="s">
        <v>128</v>
      </c>
    </row>
    <row r="60" spans="1:23" ht="12.75" customHeight="1" x14ac:dyDescent="0.2">
      <c r="A60" s="23" t="s">
        <v>391</v>
      </c>
      <c r="B60" s="22" t="s">
        <v>392</v>
      </c>
      <c r="C60" s="16" t="s">
        <v>141</v>
      </c>
      <c r="D60" s="16" t="s">
        <v>680</v>
      </c>
      <c r="E60" s="16"/>
      <c r="F60" s="16" t="s">
        <v>381</v>
      </c>
      <c r="G60" s="16" t="s">
        <v>156</v>
      </c>
      <c r="H60" s="16" t="s">
        <v>143</v>
      </c>
      <c r="I60" s="16"/>
      <c r="J60" s="16" t="s">
        <v>46</v>
      </c>
      <c r="K60" s="20">
        <v>138000</v>
      </c>
      <c r="L60" s="21">
        <f>Tabuľka1[[#This Row],[Indikatívna alokácia]]/M60</f>
        <v>20</v>
      </c>
      <c r="M60" s="20">
        <v>6900</v>
      </c>
      <c r="N60" s="16"/>
      <c r="O60" s="16">
        <v>2025</v>
      </c>
      <c r="P60" s="40">
        <v>2025</v>
      </c>
      <c r="Q60" s="16"/>
      <c r="R60" s="16">
        <v>2025</v>
      </c>
      <c r="S60" s="40">
        <v>2025</v>
      </c>
      <c r="T60" s="16" t="s">
        <v>147</v>
      </c>
      <c r="U60" s="16"/>
      <c r="V60" s="16" t="s">
        <v>128</v>
      </c>
    </row>
    <row r="61" spans="1:23" ht="12.75" customHeight="1" x14ac:dyDescent="0.2">
      <c r="A61" s="23" t="s">
        <v>393</v>
      </c>
      <c r="B61" s="22" t="s">
        <v>394</v>
      </c>
      <c r="C61" s="16" t="s">
        <v>141</v>
      </c>
      <c r="D61" s="16" t="s">
        <v>681</v>
      </c>
      <c r="E61" s="16"/>
      <c r="F61" s="16" t="s">
        <v>381</v>
      </c>
      <c r="G61" s="16" t="s">
        <v>156</v>
      </c>
      <c r="H61" s="16" t="s">
        <v>143</v>
      </c>
      <c r="I61" s="16"/>
      <c r="J61" s="16" t="s">
        <v>46</v>
      </c>
      <c r="K61" s="20">
        <v>81000</v>
      </c>
      <c r="L61" s="21">
        <f>Tabuľka1[[#This Row],[Indikatívna alokácia]]/M61</f>
        <v>16.875</v>
      </c>
      <c r="M61" s="20">
        <v>4800</v>
      </c>
      <c r="N61" s="16"/>
      <c r="O61" s="16">
        <v>2025</v>
      </c>
      <c r="P61" s="40">
        <v>2025</v>
      </c>
      <c r="Q61" s="16"/>
      <c r="R61" s="16">
        <v>2025</v>
      </c>
      <c r="S61" s="40">
        <v>2025</v>
      </c>
      <c r="T61" s="16" t="s">
        <v>147</v>
      </c>
      <c r="U61" s="16"/>
      <c r="V61" s="16" t="s">
        <v>128</v>
      </c>
    </row>
    <row r="62" spans="1:23" ht="12.75" customHeight="1" x14ac:dyDescent="0.2">
      <c r="A62" s="23" t="s">
        <v>395</v>
      </c>
      <c r="B62" s="22" t="s">
        <v>396</v>
      </c>
      <c r="C62" s="16" t="s">
        <v>141</v>
      </c>
      <c r="D62" s="16" t="s">
        <v>682</v>
      </c>
      <c r="E62" s="16"/>
      <c r="F62" s="16" t="s">
        <v>381</v>
      </c>
      <c r="G62" s="16" t="s">
        <v>156</v>
      </c>
      <c r="H62" s="16" t="s">
        <v>143</v>
      </c>
      <c r="I62" s="16"/>
      <c r="J62" s="16" t="s">
        <v>46</v>
      </c>
      <c r="K62" s="20">
        <v>110000</v>
      </c>
      <c r="L62" s="21">
        <f>Tabuľka1[[#This Row],[Indikatívna alokácia]]/M62</f>
        <v>11</v>
      </c>
      <c r="M62" s="20">
        <v>10000</v>
      </c>
      <c r="N62" s="16"/>
      <c r="O62" s="16">
        <v>2025</v>
      </c>
      <c r="P62" s="40">
        <v>2025</v>
      </c>
      <c r="Q62" s="16"/>
      <c r="R62" s="16">
        <v>2025</v>
      </c>
      <c r="S62" s="40">
        <v>2025</v>
      </c>
      <c r="T62" s="16" t="s">
        <v>147</v>
      </c>
      <c r="U62" s="16"/>
      <c r="V62" s="16" t="s">
        <v>128</v>
      </c>
    </row>
    <row r="63" spans="1:23" ht="12.75" customHeight="1" x14ac:dyDescent="0.2">
      <c r="A63" s="23" t="s">
        <v>399</v>
      </c>
      <c r="B63" s="36" t="s">
        <v>605</v>
      </c>
      <c r="C63" s="16" t="s">
        <v>163</v>
      </c>
      <c r="D63" s="16" t="s">
        <v>683</v>
      </c>
      <c r="E63" s="16"/>
      <c r="F63" s="16" t="s">
        <v>644</v>
      </c>
      <c r="G63" s="16" t="s">
        <v>164</v>
      </c>
      <c r="H63" s="16" t="s">
        <v>165</v>
      </c>
      <c r="I63" s="16" t="s">
        <v>166</v>
      </c>
      <c r="J63" s="16" t="s">
        <v>46</v>
      </c>
      <c r="K63" s="51">
        <v>75000</v>
      </c>
      <c r="L63" s="21">
        <f>Tabuľka1[[#This Row],[Indikatívna alokácia]]/M63</f>
        <v>2.5</v>
      </c>
      <c r="M63" s="51">
        <v>30000</v>
      </c>
      <c r="N63" s="16" t="s">
        <v>400</v>
      </c>
      <c r="O63" s="16">
        <v>2025</v>
      </c>
      <c r="P63" s="52">
        <v>45901</v>
      </c>
      <c r="Q63" s="16" t="s">
        <v>40</v>
      </c>
      <c r="R63" s="16">
        <v>2025</v>
      </c>
      <c r="S63" s="53">
        <v>45992</v>
      </c>
      <c r="T63" s="16" t="s">
        <v>401</v>
      </c>
      <c r="U63" s="16"/>
      <c r="V63" s="16" t="s">
        <v>128</v>
      </c>
    </row>
    <row r="64" spans="1:23" ht="12.75" customHeight="1" x14ac:dyDescent="0.2">
      <c r="A64" s="23" t="s">
        <v>207</v>
      </c>
      <c r="B64" s="22" t="s">
        <v>402</v>
      </c>
      <c r="C64" s="16" t="s">
        <v>141</v>
      </c>
      <c r="D64" s="16" t="s">
        <v>403</v>
      </c>
      <c r="E64" s="16"/>
      <c r="F64" s="16" t="s">
        <v>404</v>
      </c>
      <c r="G64" s="16" t="s">
        <v>211</v>
      </c>
      <c r="H64" s="16" t="s">
        <v>212</v>
      </c>
      <c r="I64" s="16"/>
      <c r="J64" s="16" t="s">
        <v>46</v>
      </c>
      <c r="K64" s="20">
        <v>45000000</v>
      </c>
      <c r="L64" s="21">
        <f>Tabuľka1[[#This Row],[Indikatívna alokácia]]/M64</f>
        <v>112.5</v>
      </c>
      <c r="M64" s="20">
        <v>400000</v>
      </c>
      <c r="N64" s="16"/>
      <c r="O64" s="16">
        <v>2025</v>
      </c>
      <c r="P64" s="40">
        <v>2025</v>
      </c>
      <c r="Q64" s="16"/>
      <c r="R64" s="16">
        <v>2025</v>
      </c>
      <c r="S64" s="40">
        <v>2025</v>
      </c>
      <c r="T64" s="16" t="s">
        <v>218</v>
      </c>
      <c r="U64" s="16"/>
      <c r="V64" s="16" t="s">
        <v>128</v>
      </c>
    </row>
    <row r="65" spans="1:23" ht="12.75" customHeight="1" x14ac:dyDescent="0.2">
      <c r="A65" s="23" t="s">
        <v>219</v>
      </c>
      <c r="B65" s="22" t="s">
        <v>405</v>
      </c>
      <c r="C65" s="16" t="s">
        <v>406</v>
      </c>
      <c r="D65" s="16" t="s">
        <v>407</v>
      </c>
      <c r="E65" s="16"/>
      <c r="F65" s="16" t="s">
        <v>408</v>
      </c>
      <c r="G65" s="16" t="s">
        <v>409</v>
      </c>
      <c r="H65" s="16" t="s">
        <v>224</v>
      </c>
      <c r="I65" s="40">
        <v>771202</v>
      </c>
      <c r="J65" s="16" t="s">
        <v>46</v>
      </c>
      <c r="K65" s="20">
        <v>17250000</v>
      </c>
      <c r="L65" s="21">
        <f>Tabuľka1[[#This Row],[Indikatívna alokácia]]/M65</f>
        <v>575</v>
      </c>
      <c r="M65" s="20">
        <v>30000</v>
      </c>
      <c r="N65" s="16" t="str">
        <f>LEFT(P65, FIND(" ", P65) - 1)</f>
        <v>marec</v>
      </c>
      <c r="O65" s="16">
        <v>2025</v>
      </c>
      <c r="P65" s="16" t="s">
        <v>32</v>
      </c>
      <c r="Q65" s="16" t="str">
        <f>LEFT(S65, FIND(" ", S65) - 1)</f>
        <v>apríl</v>
      </c>
      <c r="R65" s="16">
        <v>2025</v>
      </c>
      <c r="S65" s="16" t="s">
        <v>378</v>
      </c>
      <c r="T65" s="16" t="s">
        <v>226</v>
      </c>
      <c r="U65" s="16"/>
      <c r="V65" s="16" t="s">
        <v>128</v>
      </c>
    </row>
    <row r="66" spans="1:23" ht="12.75" customHeight="1" x14ac:dyDescent="0.2">
      <c r="A66" s="23" t="s">
        <v>410</v>
      </c>
      <c r="B66" s="22" t="s">
        <v>411</v>
      </c>
      <c r="C66" s="16" t="s">
        <v>136</v>
      </c>
      <c r="D66" s="16" t="s">
        <v>412</v>
      </c>
      <c r="E66" s="16"/>
      <c r="F66" s="16" t="s">
        <v>413</v>
      </c>
      <c r="G66" s="16" t="s">
        <v>684</v>
      </c>
      <c r="H66" s="16" t="s">
        <v>414</v>
      </c>
      <c r="I66" s="16" t="s">
        <v>45</v>
      </c>
      <c r="J66" s="16" t="s">
        <v>46</v>
      </c>
      <c r="K66" s="20">
        <v>50000000</v>
      </c>
      <c r="L66" s="21">
        <f>Tabuľka1[[#This Row],[Indikatívna alokácia]]/M66</f>
        <v>25</v>
      </c>
      <c r="M66" s="20">
        <v>2000000</v>
      </c>
      <c r="N66" s="16"/>
      <c r="O66" s="16">
        <v>2025</v>
      </c>
      <c r="P66" s="40">
        <v>2025</v>
      </c>
      <c r="Q66" s="16"/>
      <c r="R66" s="16">
        <v>2025</v>
      </c>
      <c r="S66" s="40">
        <v>2025</v>
      </c>
      <c r="T66" s="16" t="s">
        <v>415</v>
      </c>
      <c r="U66" s="16"/>
      <c r="V66" s="16" t="s">
        <v>35</v>
      </c>
    </row>
    <row r="67" spans="1:23" ht="12.75" customHeight="1" x14ac:dyDescent="0.2">
      <c r="A67" s="23" t="s">
        <v>416</v>
      </c>
      <c r="B67" s="22" t="s">
        <v>417</v>
      </c>
      <c r="C67" s="16" t="s">
        <v>263</v>
      </c>
      <c r="D67" s="16" t="s">
        <v>416</v>
      </c>
      <c r="E67" s="16"/>
      <c r="F67" s="16" t="s">
        <v>418</v>
      </c>
      <c r="G67" s="16" t="s">
        <v>419</v>
      </c>
      <c r="H67" s="16" t="s">
        <v>420</v>
      </c>
      <c r="I67" s="16" t="s">
        <v>45</v>
      </c>
      <c r="J67" s="16" t="s">
        <v>46</v>
      </c>
      <c r="K67" s="20">
        <v>100000000</v>
      </c>
      <c r="L67" s="21">
        <f>Tabuľka1[[#This Row],[Indikatívna alokácia]]/M67</f>
        <v>2.5</v>
      </c>
      <c r="M67" s="20">
        <v>40000000</v>
      </c>
      <c r="N67" s="16" t="str">
        <f>LEFT(P67, FIND(" ", P67) - 1)</f>
        <v>január</v>
      </c>
      <c r="O67" s="16">
        <v>2025</v>
      </c>
      <c r="P67" s="16" t="s">
        <v>103</v>
      </c>
      <c r="Q67" s="16" t="s">
        <v>243</v>
      </c>
      <c r="R67" s="16">
        <v>2025</v>
      </c>
      <c r="S67" s="16" t="s">
        <v>243</v>
      </c>
      <c r="T67" s="16" t="s">
        <v>421</v>
      </c>
      <c r="U67" s="16"/>
      <c r="V67" s="16" t="s">
        <v>35</v>
      </c>
    </row>
    <row r="68" spans="1:23" ht="12.75" customHeight="1" x14ac:dyDescent="0.2">
      <c r="A68" s="23" t="s">
        <v>307</v>
      </c>
      <c r="B68" s="22" t="s">
        <v>422</v>
      </c>
      <c r="C68" s="16" t="s">
        <v>24</v>
      </c>
      <c r="D68" s="16" t="s">
        <v>309</v>
      </c>
      <c r="E68" s="23" t="s">
        <v>640</v>
      </c>
      <c r="F68" s="16" t="s">
        <v>310</v>
      </c>
      <c r="G68" s="16" t="s">
        <v>663</v>
      </c>
      <c r="H68" s="16" t="s">
        <v>311</v>
      </c>
      <c r="I68" s="40">
        <v>771205</v>
      </c>
      <c r="J68" s="16" t="s">
        <v>46</v>
      </c>
      <c r="K68" s="20">
        <v>4900000</v>
      </c>
      <c r="L68" s="21">
        <f>Tabuľka1[[#This Row],[Indikatívna alokácia]]/M68</f>
        <v>184.51574032233771</v>
      </c>
      <c r="M68" s="20">
        <v>26556</v>
      </c>
      <c r="N68" s="16" t="str">
        <f>LEFT(P68, FIND(" ", P68) - 1)</f>
        <v>marec</v>
      </c>
      <c r="O68" s="16">
        <v>2025</v>
      </c>
      <c r="P68" s="16" t="s">
        <v>32</v>
      </c>
      <c r="Q68" s="16" t="str">
        <f>LEFT(S68, FIND(" ", S68) - 1)</f>
        <v>apríl</v>
      </c>
      <c r="R68" s="16">
        <v>2025</v>
      </c>
      <c r="S68" s="16" t="s">
        <v>378</v>
      </c>
      <c r="T68" s="16" t="s">
        <v>312</v>
      </c>
      <c r="U68" s="16"/>
      <c r="V68" s="16" t="s">
        <v>128</v>
      </c>
    </row>
    <row r="69" spans="1:23" ht="12.75" customHeight="1" x14ac:dyDescent="0.2">
      <c r="A69" s="23" t="s">
        <v>252</v>
      </c>
      <c r="B69" s="22" t="s">
        <v>423</v>
      </c>
      <c r="C69" s="16" t="s">
        <v>254</v>
      </c>
      <c r="D69" s="16" t="s">
        <v>255</v>
      </c>
      <c r="E69" s="16"/>
      <c r="F69" s="16" t="s">
        <v>655</v>
      </c>
      <c r="G69" s="16" t="s">
        <v>257</v>
      </c>
      <c r="H69" s="16" t="s">
        <v>258</v>
      </c>
      <c r="I69" s="16" t="s">
        <v>259</v>
      </c>
      <c r="J69" s="16" t="s">
        <v>46</v>
      </c>
      <c r="K69" s="20">
        <v>9000000</v>
      </c>
      <c r="L69" s="21">
        <f>Tabuľka1[[#This Row],[Indikatívna alokácia]]/M69</f>
        <v>9.0909090909090917</v>
      </c>
      <c r="M69" s="20">
        <v>990000</v>
      </c>
      <c r="N69" s="16"/>
      <c r="O69" s="16">
        <v>2025</v>
      </c>
      <c r="P69" s="40">
        <v>2025</v>
      </c>
      <c r="Q69" s="16"/>
      <c r="R69" s="16">
        <v>2025</v>
      </c>
      <c r="S69" s="40">
        <v>2025</v>
      </c>
      <c r="T69" s="16" t="s">
        <v>424</v>
      </c>
      <c r="U69" s="16" t="s">
        <v>425</v>
      </c>
      <c r="V69" s="16"/>
    </row>
    <row r="70" spans="1:23" ht="12.75" customHeight="1" x14ac:dyDescent="0.2">
      <c r="A70" s="23" t="s">
        <v>328</v>
      </c>
      <c r="B70" s="22" t="s">
        <v>426</v>
      </c>
      <c r="C70" s="16" t="s">
        <v>330</v>
      </c>
      <c r="D70" s="16" t="s">
        <v>331</v>
      </c>
      <c r="E70" s="16"/>
      <c r="F70" s="16" t="s">
        <v>427</v>
      </c>
      <c r="G70" s="16" t="s">
        <v>333</v>
      </c>
      <c r="H70" s="16" t="s">
        <v>428</v>
      </c>
      <c r="I70" s="16" t="s">
        <v>45</v>
      </c>
      <c r="J70" s="16" t="s">
        <v>46</v>
      </c>
      <c r="K70" s="20">
        <v>600000</v>
      </c>
      <c r="L70" s="21">
        <f>Tabuľka1[[#This Row],[Indikatívna alokácia]]/M70</f>
        <v>12</v>
      </c>
      <c r="M70" s="20">
        <v>50000</v>
      </c>
      <c r="N70" s="16"/>
      <c r="O70" s="16">
        <v>2025</v>
      </c>
      <c r="P70" s="40">
        <v>2025</v>
      </c>
      <c r="Q70" s="16"/>
      <c r="R70" s="16">
        <v>2025</v>
      </c>
      <c r="S70" s="40">
        <v>2025</v>
      </c>
      <c r="T70" s="16" t="s">
        <v>47</v>
      </c>
      <c r="U70" s="16"/>
      <c r="V70" s="16" t="s">
        <v>35</v>
      </c>
    </row>
    <row r="71" spans="1:23" ht="12.75" customHeight="1" x14ac:dyDescent="0.2">
      <c r="A71" s="23" t="s">
        <v>429</v>
      </c>
      <c r="B71" s="22" t="s">
        <v>430</v>
      </c>
      <c r="C71" s="16" t="s">
        <v>43</v>
      </c>
      <c r="D71" s="16" t="s">
        <v>345</v>
      </c>
      <c r="E71" s="23"/>
      <c r="F71" s="16" t="s">
        <v>37</v>
      </c>
      <c r="G71" s="16" t="s">
        <v>346</v>
      </c>
      <c r="H71" s="16" t="s">
        <v>39</v>
      </c>
      <c r="I71" s="16" t="s">
        <v>45</v>
      </c>
      <c r="J71" s="16" t="s">
        <v>46</v>
      </c>
      <c r="K71" s="20">
        <v>14000000</v>
      </c>
      <c r="L71" s="21">
        <f>Tabuľka1[[#This Row],[Indikatívna alokácia]]/M71</f>
        <v>28</v>
      </c>
      <c r="M71" s="20">
        <v>500000</v>
      </c>
      <c r="N71" s="16"/>
      <c r="O71" s="16">
        <v>2026</v>
      </c>
      <c r="P71" s="40">
        <v>2026</v>
      </c>
      <c r="Q71" s="16"/>
      <c r="R71" s="16">
        <v>2026</v>
      </c>
      <c r="S71" s="40">
        <v>2026</v>
      </c>
      <c r="T71" s="16" t="s">
        <v>47</v>
      </c>
      <c r="U71" s="16"/>
      <c r="V71" s="16" t="s">
        <v>35</v>
      </c>
    </row>
    <row r="72" spans="1:23" ht="12.75" customHeight="1" x14ac:dyDescent="0.2">
      <c r="A72" s="23" t="s">
        <v>347</v>
      </c>
      <c r="B72" s="22" t="s">
        <v>431</v>
      </c>
      <c r="C72" s="16" t="s">
        <v>43</v>
      </c>
      <c r="D72" s="16" t="s">
        <v>349</v>
      </c>
      <c r="E72" s="16"/>
      <c r="F72" s="16" t="s">
        <v>50</v>
      </c>
      <c r="G72" s="16" t="s">
        <v>670</v>
      </c>
      <c r="H72" s="16" t="s">
        <v>51</v>
      </c>
      <c r="I72" s="16" t="s">
        <v>45</v>
      </c>
      <c r="J72" s="16" t="s">
        <v>46</v>
      </c>
      <c r="K72" s="20">
        <v>10000000</v>
      </c>
      <c r="L72" s="21">
        <f>Tabuľka1[[#This Row],[Indikatívna alokácia]]/M72</f>
        <v>6.666666666666667</v>
      </c>
      <c r="M72" s="20">
        <v>1500000</v>
      </c>
      <c r="N72" s="16"/>
      <c r="O72" s="16">
        <v>2026</v>
      </c>
      <c r="P72" s="40">
        <v>2026</v>
      </c>
      <c r="Q72" s="16"/>
      <c r="R72" s="16">
        <v>2026</v>
      </c>
      <c r="S72" s="40">
        <v>2026</v>
      </c>
      <c r="T72" s="16" t="s">
        <v>34</v>
      </c>
      <c r="U72" s="16"/>
      <c r="V72" s="16" t="s">
        <v>35</v>
      </c>
      <c r="W72" s="6"/>
    </row>
    <row r="73" spans="1:23" ht="12.75" customHeight="1" x14ac:dyDescent="0.2">
      <c r="A73" s="23" t="s">
        <v>56</v>
      </c>
      <c r="B73" s="22" t="s">
        <v>432</v>
      </c>
      <c r="C73" s="16" t="s">
        <v>58</v>
      </c>
      <c r="D73" s="29" t="s">
        <v>516</v>
      </c>
      <c r="E73" s="23"/>
      <c r="F73" s="16" t="s">
        <v>59</v>
      </c>
      <c r="G73" s="16" t="s">
        <v>632</v>
      </c>
      <c r="H73" s="16" t="s">
        <v>60</v>
      </c>
      <c r="I73" s="16" t="s">
        <v>633</v>
      </c>
      <c r="J73" s="16" t="s">
        <v>46</v>
      </c>
      <c r="K73" s="35">
        <f>2500000+750000</f>
        <v>3250000</v>
      </c>
      <c r="L73" s="21" t="s">
        <v>61</v>
      </c>
      <c r="M73" s="20" t="s">
        <v>61</v>
      </c>
      <c r="N73" s="16" t="s">
        <v>62</v>
      </c>
      <c r="O73" s="16">
        <v>2026</v>
      </c>
      <c r="P73" s="18" t="s">
        <v>433</v>
      </c>
      <c r="Q73" s="16" t="s">
        <v>64</v>
      </c>
      <c r="R73" s="16">
        <v>2026</v>
      </c>
      <c r="S73" s="18" t="s">
        <v>434</v>
      </c>
      <c r="T73" s="16" t="s">
        <v>352</v>
      </c>
      <c r="U73" s="16" t="s">
        <v>67</v>
      </c>
      <c r="V73" s="16" t="s">
        <v>68</v>
      </c>
      <c r="W73" s="7"/>
    </row>
    <row r="74" spans="1:23" ht="12.75" customHeight="1" x14ac:dyDescent="0.2">
      <c r="A74" s="23" t="s">
        <v>69</v>
      </c>
      <c r="B74" s="22" t="s">
        <v>435</v>
      </c>
      <c r="C74" s="16" t="s">
        <v>71</v>
      </c>
      <c r="D74" s="29" t="s">
        <v>516</v>
      </c>
      <c r="E74" s="23"/>
      <c r="F74" s="16" t="s">
        <v>354</v>
      </c>
      <c r="G74" s="16" t="s">
        <v>517</v>
      </c>
      <c r="H74" s="16" t="s">
        <v>60</v>
      </c>
      <c r="I74" s="16" t="s">
        <v>72</v>
      </c>
      <c r="J74" s="16" t="s">
        <v>672</v>
      </c>
      <c r="K74" s="20">
        <v>403000</v>
      </c>
      <c r="L74" s="21" t="s">
        <v>61</v>
      </c>
      <c r="M74" s="20" t="s">
        <v>61</v>
      </c>
      <c r="N74" s="16" t="s">
        <v>73</v>
      </c>
      <c r="O74" s="16">
        <v>2026</v>
      </c>
      <c r="P74" s="16" t="s">
        <v>355</v>
      </c>
      <c r="Q74" s="16" t="s">
        <v>73</v>
      </c>
      <c r="R74" s="16">
        <v>2026</v>
      </c>
      <c r="S74" s="16" t="s">
        <v>436</v>
      </c>
      <c r="T74" s="16" t="s">
        <v>636</v>
      </c>
      <c r="U74" s="16" t="s">
        <v>357</v>
      </c>
      <c r="V74" s="16" t="s">
        <v>637</v>
      </c>
    </row>
    <row r="75" spans="1:23" ht="12.75" customHeight="1" x14ac:dyDescent="0.2">
      <c r="A75" s="23" t="s">
        <v>358</v>
      </c>
      <c r="B75" s="22" t="s">
        <v>437</v>
      </c>
      <c r="C75" s="16" t="s">
        <v>71</v>
      </c>
      <c r="D75" s="29" t="s">
        <v>516</v>
      </c>
      <c r="E75" s="23"/>
      <c r="F75" s="16" t="s">
        <v>79</v>
      </c>
      <c r="G75" s="16" t="s">
        <v>360</v>
      </c>
      <c r="H75" s="16" t="s">
        <v>361</v>
      </c>
      <c r="I75" s="16" t="s">
        <v>81</v>
      </c>
      <c r="J75" s="16" t="s">
        <v>438</v>
      </c>
      <c r="K75" s="35">
        <v>121000</v>
      </c>
      <c r="L75" s="21">
        <f>Tabuľka1[[#This Row],[Indikatívna alokácia]]/M75</f>
        <v>4.0333333333333332</v>
      </c>
      <c r="M75" s="20">
        <v>30000</v>
      </c>
      <c r="N75" s="16" t="s">
        <v>73</v>
      </c>
      <c r="O75" s="16">
        <v>2026</v>
      </c>
      <c r="P75" s="18" t="s">
        <v>83</v>
      </c>
      <c r="Q75" s="16" t="s">
        <v>73</v>
      </c>
      <c r="R75" s="16">
        <v>2026</v>
      </c>
      <c r="S75" s="18" t="s">
        <v>439</v>
      </c>
      <c r="T75" s="18" t="s">
        <v>85</v>
      </c>
      <c r="U75" s="16" t="s">
        <v>363</v>
      </c>
      <c r="V75" s="16" t="s">
        <v>673</v>
      </c>
    </row>
    <row r="76" spans="1:23" ht="12.75" customHeight="1" x14ac:dyDescent="0.2">
      <c r="A76" s="23" t="s">
        <v>364</v>
      </c>
      <c r="B76" s="22" t="s">
        <v>440</v>
      </c>
      <c r="C76" s="16" t="s">
        <v>24</v>
      </c>
      <c r="D76" s="16" t="s">
        <v>87</v>
      </c>
      <c r="E76" s="16" t="s">
        <v>441</v>
      </c>
      <c r="F76" s="16" t="s">
        <v>89</v>
      </c>
      <c r="G76" s="29" t="s">
        <v>520</v>
      </c>
      <c r="H76" s="16" t="s">
        <v>366</v>
      </c>
      <c r="I76" s="16" t="s">
        <v>91</v>
      </c>
      <c r="J76" s="16" t="s">
        <v>46</v>
      </c>
      <c r="K76" s="20">
        <v>251225</v>
      </c>
      <c r="L76" s="21" t="s">
        <v>61</v>
      </c>
      <c r="M76" s="20" t="s">
        <v>61</v>
      </c>
      <c r="N76" s="16" t="s">
        <v>73</v>
      </c>
      <c r="O76" s="16">
        <v>2026</v>
      </c>
      <c r="P76" s="18" t="s">
        <v>92</v>
      </c>
      <c r="Q76" s="16" t="str">
        <f>LEFT(S76, FIND(" ", S76) - 1)</f>
        <v>Priebežne</v>
      </c>
      <c r="R76" s="16">
        <v>2026</v>
      </c>
      <c r="S76" s="18" t="s">
        <v>367</v>
      </c>
      <c r="T76" s="16" t="s">
        <v>94</v>
      </c>
      <c r="U76" s="16" t="s">
        <v>61</v>
      </c>
      <c r="V76" s="29" t="s">
        <v>540</v>
      </c>
    </row>
    <row r="77" spans="1:23" ht="12.75" customHeight="1" x14ac:dyDescent="0.2">
      <c r="A77" s="23" t="s">
        <v>442</v>
      </c>
      <c r="B77" s="22" t="s">
        <v>443</v>
      </c>
      <c r="C77" s="29" t="s">
        <v>642</v>
      </c>
      <c r="D77" s="16" t="s">
        <v>685</v>
      </c>
      <c r="E77" s="16"/>
      <c r="F77" s="16" t="s">
        <v>444</v>
      </c>
      <c r="G77" s="16" t="s">
        <v>164</v>
      </c>
      <c r="H77" s="16" t="s">
        <v>165</v>
      </c>
      <c r="I77" s="16" t="s">
        <v>166</v>
      </c>
      <c r="J77" s="16" t="s">
        <v>46</v>
      </c>
      <c r="K77" s="51">
        <v>75000</v>
      </c>
      <c r="L77" s="21">
        <f>Tabuľka1[[#This Row],[Indikatívna alokácia]]/M77</f>
        <v>2.5</v>
      </c>
      <c r="M77" s="51">
        <v>30000</v>
      </c>
      <c r="N77" s="16"/>
      <c r="O77" s="16">
        <v>2026</v>
      </c>
      <c r="P77" s="40">
        <v>2026</v>
      </c>
      <c r="Q77" s="16"/>
      <c r="R77" s="16">
        <v>2026</v>
      </c>
      <c r="S77" s="40">
        <v>2026</v>
      </c>
      <c r="T77" s="16" t="s">
        <v>445</v>
      </c>
      <c r="U77" s="16"/>
      <c r="V77" s="16" t="s">
        <v>128</v>
      </c>
    </row>
    <row r="78" spans="1:23" ht="12.75" customHeight="1" x14ac:dyDescent="0.2">
      <c r="A78" s="23" t="s">
        <v>607</v>
      </c>
      <c r="B78" s="36" t="s">
        <v>606</v>
      </c>
      <c r="C78" s="16" t="s">
        <v>24</v>
      </c>
      <c r="D78" s="29" t="s">
        <v>608</v>
      </c>
      <c r="E78" s="26" t="s">
        <v>609</v>
      </c>
      <c r="F78" s="29" t="s">
        <v>610</v>
      </c>
      <c r="G78" s="54" t="s">
        <v>611</v>
      </c>
      <c r="H78" s="54" t="s">
        <v>612</v>
      </c>
      <c r="I78" s="16" t="s">
        <v>118</v>
      </c>
      <c r="J78" s="29" t="s">
        <v>613</v>
      </c>
      <c r="K78" s="20">
        <v>10000000</v>
      </c>
      <c r="L78" s="21"/>
      <c r="M78" s="20"/>
      <c r="N78" s="16"/>
      <c r="O78" s="16">
        <v>2026</v>
      </c>
      <c r="P78" s="40">
        <v>2024</v>
      </c>
      <c r="Q78" s="16"/>
      <c r="R78" s="16"/>
      <c r="S78" s="16"/>
      <c r="T78" s="16" t="s">
        <v>104</v>
      </c>
      <c r="U78" s="16"/>
      <c r="V78" s="16" t="s">
        <v>35</v>
      </c>
      <c r="W78" s="8"/>
    </row>
    <row r="79" spans="1:23" x14ac:dyDescent="0.2">
      <c r="A79" s="23" t="s">
        <v>207</v>
      </c>
      <c r="B79" s="22" t="s">
        <v>446</v>
      </c>
      <c r="C79" s="16" t="s">
        <v>141</v>
      </c>
      <c r="D79" s="16" t="s">
        <v>447</v>
      </c>
      <c r="E79" s="16"/>
      <c r="F79" s="16" t="s">
        <v>404</v>
      </c>
      <c r="G79" s="16" t="s">
        <v>211</v>
      </c>
      <c r="H79" s="16" t="s">
        <v>212</v>
      </c>
      <c r="I79" s="16"/>
      <c r="J79" s="16" t="s">
        <v>46</v>
      </c>
      <c r="K79" s="20">
        <v>45000000</v>
      </c>
      <c r="L79" s="21">
        <f>Tabuľka1[[#This Row],[Indikatívna alokácia]]/M79</f>
        <v>112.5</v>
      </c>
      <c r="M79" s="20">
        <v>400000</v>
      </c>
      <c r="N79" s="16"/>
      <c r="O79" s="16">
        <v>2026</v>
      </c>
      <c r="P79" s="40">
        <v>2026</v>
      </c>
      <c r="Q79" s="16"/>
      <c r="R79" s="16">
        <v>2026</v>
      </c>
      <c r="S79" s="40">
        <v>2026</v>
      </c>
      <c r="T79" s="16" t="s">
        <v>218</v>
      </c>
      <c r="U79" s="16"/>
      <c r="V79" s="16" t="s">
        <v>128</v>
      </c>
    </row>
    <row r="80" spans="1:23" x14ac:dyDescent="0.2">
      <c r="A80" s="23" t="s">
        <v>219</v>
      </c>
      <c r="B80" s="22" t="s">
        <v>448</v>
      </c>
      <c r="C80" s="55" t="s">
        <v>221</v>
      </c>
      <c r="D80" s="23" t="s">
        <v>407</v>
      </c>
      <c r="E80" s="23"/>
      <c r="F80" s="55" t="s">
        <v>408</v>
      </c>
      <c r="G80" s="16" t="s">
        <v>409</v>
      </c>
      <c r="H80" s="16" t="s">
        <v>224</v>
      </c>
      <c r="I80" s="40">
        <v>771202</v>
      </c>
      <c r="J80" s="55" t="s">
        <v>46</v>
      </c>
      <c r="K80" s="56">
        <v>17250000</v>
      </c>
      <c r="L80" s="21">
        <f>Tabuľka1[[#This Row],[Indikatívna alokácia]]/M80</f>
        <v>575</v>
      </c>
      <c r="M80" s="20">
        <v>30000</v>
      </c>
      <c r="N80" s="55" t="str">
        <f>LEFT(P80, FIND(" ", P80) - 1)</f>
        <v>marec</v>
      </c>
      <c r="O80" s="55">
        <v>2026</v>
      </c>
      <c r="P80" s="55" t="s">
        <v>449</v>
      </c>
      <c r="Q80" s="55" t="str">
        <f>LEFT(S80, FIND(" ", S80) - 1)</f>
        <v>apríl</v>
      </c>
      <c r="R80" s="55">
        <v>2026</v>
      </c>
      <c r="S80" s="57" t="s">
        <v>450</v>
      </c>
      <c r="T80" s="55" t="s">
        <v>226</v>
      </c>
      <c r="U80" s="55"/>
      <c r="V80" s="16" t="s">
        <v>128</v>
      </c>
    </row>
    <row r="81" spans="1:22" x14ac:dyDescent="0.2">
      <c r="A81" s="23" t="s">
        <v>307</v>
      </c>
      <c r="B81" s="22" t="s">
        <v>451</v>
      </c>
      <c r="C81" s="55" t="s">
        <v>24</v>
      </c>
      <c r="D81" s="55" t="s">
        <v>309</v>
      </c>
      <c r="E81" s="23" t="s">
        <v>640</v>
      </c>
      <c r="F81" s="55" t="s">
        <v>310</v>
      </c>
      <c r="G81" s="16" t="s">
        <v>663</v>
      </c>
      <c r="H81" s="16" t="s">
        <v>311</v>
      </c>
      <c r="I81" s="40">
        <v>771205</v>
      </c>
      <c r="J81" s="55" t="s">
        <v>46</v>
      </c>
      <c r="K81" s="56">
        <v>4900000</v>
      </c>
      <c r="L81" s="21">
        <f>Tabuľka1[[#This Row],[Indikatívna alokácia]]/M81</f>
        <v>184.51574032233771</v>
      </c>
      <c r="M81" s="20">
        <v>26556</v>
      </c>
      <c r="N81" s="55" t="str">
        <f>LEFT(P81, FIND(" ", P81) - 1)</f>
        <v>marec</v>
      </c>
      <c r="O81" s="55">
        <v>2026</v>
      </c>
      <c r="P81" s="55" t="s">
        <v>449</v>
      </c>
      <c r="Q81" s="55" t="str">
        <f>LEFT(S81, FIND(" ", S81) - 1)</f>
        <v>apríl</v>
      </c>
      <c r="R81" s="55">
        <v>2026</v>
      </c>
      <c r="S81" s="58" t="s">
        <v>450</v>
      </c>
      <c r="T81" s="55" t="s">
        <v>312</v>
      </c>
      <c r="U81" s="55"/>
      <c r="V81" s="16" t="s">
        <v>128</v>
      </c>
    </row>
    <row r="82" spans="1:22" x14ac:dyDescent="0.2">
      <c r="A82" s="23" t="s">
        <v>252</v>
      </c>
      <c r="B82" s="22" t="s">
        <v>452</v>
      </c>
      <c r="C82" s="55" t="s">
        <v>254</v>
      </c>
      <c r="D82" s="55" t="s">
        <v>255</v>
      </c>
      <c r="E82" s="23"/>
      <c r="F82" s="55" t="s">
        <v>655</v>
      </c>
      <c r="G82" s="55" t="s">
        <v>257</v>
      </c>
      <c r="H82" s="55" t="s">
        <v>258</v>
      </c>
      <c r="I82" s="16" t="s">
        <v>259</v>
      </c>
      <c r="J82" s="55" t="s">
        <v>46</v>
      </c>
      <c r="K82" s="56">
        <v>9000000</v>
      </c>
      <c r="L82" s="21">
        <f>Tabuľka1[[#This Row],[Indikatívna alokácia]]/M82</f>
        <v>9.0909090909090917</v>
      </c>
      <c r="M82" s="20">
        <v>990000</v>
      </c>
      <c r="N82" s="55"/>
      <c r="O82" s="55">
        <v>2026</v>
      </c>
      <c r="P82" s="59">
        <v>2026</v>
      </c>
      <c r="Q82" s="55"/>
      <c r="R82" s="55">
        <v>2026</v>
      </c>
      <c r="S82" s="64">
        <v>2026</v>
      </c>
      <c r="T82" s="55" t="s">
        <v>453</v>
      </c>
      <c r="U82" s="55" t="s">
        <v>425</v>
      </c>
      <c r="V82" s="16"/>
    </row>
    <row r="83" spans="1:22" x14ac:dyDescent="0.2">
      <c r="A83" s="23" t="s">
        <v>261</v>
      </c>
      <c r="B83" s="22" t="s">
        <v>454</v>
      </c>
      <c r="C83" s="55" t="s">
        <v>455</v>
      </c>
      <c r="D83" s="55" t="s">
        <v>264</v>
      </c>
      <c r="E83" s="23" t="s">
        <v>656</v>
      </c>
      <c r="F83" s="55" t="s">
        <v>265</v>
      </c>
      <c r="G83" s="55" t="s">
        <v>266</v>
      </c>
      <c r="H83" s="55" t="s">
        <v>267</v>
      </c>
      <c r="I83" s="55" t="s">
        <v>45</v>
      </c>
      <c r="J83" s="55" t="s">
        <v>46</v>
      </c>
      <c r="K83" s="56">
        <v>2000000</v>
      </c>
      <c r="L83" s="60">
        <f>Tabuľka1[[#This Row],[Indikatívna alokácia]]/M83</f>
        <v>5</v>
      </c>
      <c r="M83" s="56">
        <v>400000</v>
      </c>
      <c r="N83" s="55" t="str">
        <f>LEFT(P83, FIND(" ", P83) - 1)</f>
        <v>máj</v>
      </c>
      <c r="O83" s="55">
        <v>2026</v>
      </c>
      <c r="P83" s="61" t="s">
        <v>456</v>
      </c>
      <c r="Q83" s="55" t="str">
        <f>LEFT(S83, FIND(" ", S83) - 1)</f>
        <v>september</v>
      </c>
      <c r="R83" s="55">
        <v>2026</v>
      </c>
      <c r="S83" s="65" t="s">
        <v>457</v>
      </c>
      <c r="T83" s="55" t="s">
        <v>47</v>
      </c>
      <c r="U83" s="55"/>
      <c r="V83" s="55" t="s">
        <v>35</v>
      </c>
    </row>
    <row r="84" spans="1:22" x14ac:dyDescent="0.2">
      <c r="A84" s="23" t="s">
        <v>328</v>
      </c>
      <c r="B84" s="22" t="s">
        <v>458</v>
      </c>
      <c r="C84" s="55" t="s">
        <v>330</v>
      </c>
      <c r="D84" s="23" t="s">
        <v>331</v>
      </c>
      <c r="E84" s="23"/>
      <c r="F84" s="23" t="s">
        <v>332</v>
      </c>
      <c r="G84" s="55" t="s">
        <v>333</v>
      </c>
      <c r="H84" s="55" t="s">
        <v>334</v>
      </c>
      <c r="I84" s="55" t="s">
        <v>45</v>
      </c>
      <c r="J84" s="55" t="s">
        <v>46</v>
      </c>
      <c r="K84" s="56">
        <v>600000</v>
      </c>
      <c r="L84" s="60">
        <f>Tabuľka1[[#This Row],[Indikatívna alokácia]]/M84</f>
        <v>12</v>
      </c>
      <c r="M84" s="56">
        <v>50000</v>
      </c>
      <c r="N84" s="55"/>
      <c r="O84" s="55">
        <v>2026</v>
      </c>
      <c r="P84" s="59">
        <v>2026</v>
      </c>
      <c r="Q84" s="55"/>
      <c r="R84" s="55">
        <v>2026</v>
      </c>
      <c r="S84" s="64">
        <v>2026</v>
      </c>
      <c r="T84" s="23" t="s">
        <v>47</v>
      </c>
      <c r="U84" s="23"/>
      <c r="V84" s="23" t="s">
        <v>35</v>
      </c>
    </row>
    <row r="86" spans="1:22" x14ac:dyDescent="0.2">
      <c r="K86" s="13"/>
      <c r="L86" s="10"/>
      <c r="M86" s="14"/>
    </row>
    <row r="87" spans="1:22" x14ac:dyDescent="0.2">
      <c r="K87" s="13"/>
    </row>
    <row r="89" spans="1:22" x14ac:dyDescent="0.2">
      <c r="L89" s="14"/>
      <c r="M89" s="14"/>
    </row>
    <row r="90" spans="1:22" x14ac:dyDescent="0.2">
      <c r="U90" s="17"/>
    </row>
  </sheetData>
  <hyperlinks>
    <hyperlink ref="E46" r:id="rId1" display="mailto:sekretariat.ssfeu@minedu.sk" xr:uid="{00000000-0004-0000-0000-000000000000}"/>
    <hyperlink ref="C2" r:id="rId2" display="http://www.vyskumnaagentura.sk/" xr:uid="{00000000-0004-0000-0000-000001000000}"/>
    <hyperlink ref="E2" r:id="rId3" display="http://www.vyskumnaagentura.sk/" xr:uid="{00000000-0004-0000-0000-000002000000}"/>
    <hyperlink ref="E3" r:id="rId4" display="http://www.vyskumnaagentura.sk/" xr:uid="{00000000-0004-0000-0000-000003000000}"/>
    <hyperlink ref="E4" r:id="rId5" display="http://www.vyskumnaagentura.sk/" xr:uid="{00000000-0004-0000-0000-000004000000}"/>
    <hyperlink ref="E5" r:id="rId6" display="http://www.vyskumnaagentura.sk/" xr:uid="{00000000-0004-0000-0000-000005000000}"/>
    <hyperlink ref="E6" r:id="rId7" display="http://www.stipendia.sk/" xr:uid="{00000000-0004-0000-0000-000006000000}"/>
    <hyperlink ref="E7" r:id="rId8" display="http://www.ceepus.info/" xr:uid="{00000000-0004-0000-0000-000007000000}"/>
    <hyperlink ref="E8" r:id="rId9" display="http://www.aktion.saia.sk/" xr:uid="{00000000-0004-0000-0000-000008000000}"/>
    <hyperlink ref="I9" r:id="rId10" display="http://www.minedu.sk/medzinarodne-zmluvy-a-dohovory/" xr:uid="{00000000-0004-0000-0000-000009000000}"/>
    <hyperlink ref="E10" r:id="rId11" display="mailto:sekretariat.svt@minedu.sk" xr:uid="{00000000-0004-0000-0000-00000A000000}"/>
    <hyperlink ref="E11" r:id="rId12" display="mailto:sekretariat.ssfeu@minedu.sk" xr:uid="{00000000-0004-0000-0000-00000B000000}"/>
    <hyperlink ref="E78" r:id="rId13" display="mailto:sekretariat.ssfeu@minedu.sk" xr:uid="{00000000-0004-0000-0000-00000C000000}"/>
    <hyperlink ref="E14" r:id="rId14" display="http://www.apvv.sk/kontakt/kontaktny-formular.html" xr:uid="{00000000-0004-0000-0000-00000E000000}"/>
    <hyperlink ref="E21" r:id="rId15" display="mailto:misti-gsf@mit.edu" xr:uid="{00000000-0004-0000-0000-00000F000000}"/>
    <hyperlink ref="E22" r:id="rId16" display="mailto:martin.kontrik@minedu.sk" xr:uid="{00000000-0004-0000-0000-000010000000}"/>
    <hyperlink ref="E23" r:id="rId17" display="mailto:martin.kontrik@minedu.sk" xr:uid="{00000000-0004-0000-0000-000011000000}"/>
    <hyperlink ref="E24" r:id="rId18" display="mailto:martin.kontrik@minedu.sk" xr:uid="{00000000-0004-0000-0000-000012000000}"/>
    <hyperlink ref="E25" r:id="rId19" display="mailto:sekretariat.ssfeu@minedu.sk" xr:uid="{00000000-0004-0000-0000-000013000000}"/>
    <hyperlink ref="E26" r:id="rId20" display="mailto:jtf@mirri.gov.sk" xr:uid="{00000000-0004-0000-0000-000014000000}"/>
    <hyperlink ref="E27" r:id="rId21" display="mailto:martin.kontrik@minedu.sk" xr:uid="{00000000-0004-0000-0000-000015000000}"/>
    <hyperlink ref="E28" r:id="rId22" display="http://www.apvv.sk/kontakt/kontaktny-formular.html" xr:uid="{00000000-0004-0000-0000-000016000000}"/>
    <hyperlink ref="E29" r:id="rId23" display="http://www.apvv.sk/kontakt/kontaktny-formular.html" xr:uid="{00000000-0004-0000-0000-000017000000}"/>
    <hyperlink ref="E30" r:id="rId24" display="mailto:sekretariat.svt@minedu.sk" xr:uid="{00000000-0004-0000-0000-000018000000}"/>
    <hyperlink ref="E31" r:id="rId25" display="mailto:vyzvy@mhsr.sk" xr:uid="{00000000-0004-0000-0000-000019000000}"/>
    <hyperlink ref="E36" r:id="rId26" display="http://www.mirri.gov.sk/plan-obnovy" xr:uid="{00000000-0004-0000-0000-00001B000000}"/>
    <hyperlink ref="E37" r:id="rId27" display="http://www.eurofondy.gov.sk/" xr:uid="{00000000-0004-0000-0000-00001C000000}"/>
    <hyperlink ref="E38" r:id="rId28" display="mailto:investicie@mhsr.sk" xr:uid="{00000000-0004-0000-0000-00001D000000}"/>
    <hyperlink ref="E39" r:id="rId29" display="mailto:sekretariat.svt@minedu.sk" xr:uid="{00000000-0004-0000-0000-00001E000000}"/>
    <hyperlink ref="E40" r:id="rId30" display="mailto:barbora.kucerova@health.gov.sk" xr:uid="{00000000-0004-0000-0000-00001F000000}"/>
    <hyperlink ref="E42" r:id="rId31" display="mailto:vyzvy@mhsr.sk" xr:uid="{00000000-0004-0000-0000-000020000000}"/>
    <hyperlink ref="E43" r:id="rId32" display="http://www.mirri.gov.sk/" xr:uid="{00000000-0004-0000-0000-000021000000}"/>
    <hyperlink ref="E32" r:id="rId33" display="mailto:sekretariat.ssfeu@minedu.sk" xr:uid="{00000000-0004-0000-0000-000022000000}"/>
    <hyperlink ref="E35" r:id="rId34" display="mailto:lubica.sebenova@eitmanufacturing.eu" xr:uid="{00000000-0004-0000-0000-000023000000}"/>
    <hyperlink ref="E45" r:id="rId35" display="mailto:vyzvy@mhsr.sk" xr:uid="{00000000-0004-0000-0000-000024000000}"/>
    <hyperlink ref="E68" r:id="rId36" display="mailto:sekretariat.svt@minedu.sk" xr:uid="{00000000-0004-0000-0000-000025000000}"/>
    <hyperlink ref="T75" r:id="rId37" display="http://www.aktion.saia.sk/sk/main/stipendia-" xr:uid="{00000000-0004-0000-0000-000026000000}"/>
    <hyperlink ref="I76" r:id="rId38" display="http://www.minedu.sk/medzinarodne-zmluvy-a-dohovory/" xr:uid="{00000000-0004-0000-0000-000027000000}"/>
    <hyperlink ref="E81" r:id="rId39" display="mailto:sekretariat.svt@minedu.sk" xr:uid="{00000000-0004-0000-0000-000028000000}"/>
    <hyperlink ref="E17" r:id="rId40" display="http://www.apvv.sk/kontakt/kontaktny-formular.html" xr:uid="{7EBDB588-547C-46F2-9B96-2B8751E616B7}"/>
    <hyperlink ref="E18" r:id="rId41" display="http://www.apvv.sk/kontakt/kontaktny-formular.html" xr:uid="{32035741-7079-4595-9AF9-69AB4E0D9281}"/>
    <hyperlink ref="E19" r:id="rId42" display="http://www.apvv.sk/kontakt/kontaktny-formular.html" xr:uid="{18DAB123-09B9-4E24-8DEA-43B8F9BA36D7}"/>
  </hyperlinks>
  <pageMargins left="0.7" right="0.7" top="0.75" bottom="0.75" header="0.3" footer="0.3"/>
  <pageSetup paperSize="9" orientation="portrait" r:id="rId43"/>
  <legacyDrawing r:id="rId44"/>
  <tableParts count="1">
    <tablePart r:id="rId45"/>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5"/>
  <sheetViews>
    <sheetView zoomScaleNormal="100" workbookViewId="0">
      <pane xSplit="1" topLeftCell="B1" activePane="topRight" state="frozen"/>
      <selection pane="topRight" activeCell="G3" sqref="G3"/>
    </sheetView>
  </sheetViews>
  <sheetFormatPr defaultColWidth="9.33203125" defaultRowHeight="13.5" x14ac:dyDescent="0.2"/>
  <cols>
    <col min="1" max="1" width="84.33203125" style="2" customWidth="1"/>
    <col min="2" max="2" width="12.33203125" style="2" customWidth="1"/>
    <col min="3" max="3" width="12" style="2" bestFit="1" customWidth="1"/>
    <col min="4" max="4" width="66.83203125" style="2" customWidth="1"/>
    <col min="5" max="5" width="20.1640625" style="2" customWidth="1"/>
    <col min="6" max="6" width="8" style="2" customWidth="1"/>
    <col min="7" max="7" width="15.5" style="2" customWidth="1"/>
    <col min="8" max="8" width="13.1640625" style="2" customWidth="1"/>
    <col min="9" max="9" width="16.33203125" style="2" customWidth="1"/>
    <col min="10" max="10" width="12" style="2" bestFit="1" customWidth="1"/>
    <col min="11" max="11" width="26" style="2" hidden="1" customWidth="1"/>
    <col min="12" max="12" width="12.5" style="2" bestFit="1" customWidth="1"/>
    <col min="13" max="13" width="12" style="2" bestFit="1" customWidth="1"/>
    <col min="14" max="14" width="28" style="2" hidden="1" customWidth="1"/>
    <col min="15" max="28" width="27" style="2" customWidth="1"/>
    <col min="29" max="16384" width="9.33203125" style="2"/>
  </cols>
  <sheetData>
    <row r="1" spans="1:18" x14ac:dyDescent="0.2">
      <c r="A1" s="1" t="s">
        <v>0</v>
      </c>
      <c r="B1" s="1" t="s">
        <v>1</v>
      </c>
      <c r="C1" s="1" t="s">
        <v>2</v>
      </c>
      <c r="D1" s="1" t="s">
        <v>459</v>
      </c>
      <c r="E1" s="1" t="s">
        <v>7</v>
      </c>
      <c r="F1" s="1" t="s">
        <v>8</v>
      </c>
      <c r="G1" s="1" t="s">
        <v>9</v>
      </c>
      <c r="H1" s="1" t="s">
        <v>460</v>
      </c>
      <c r="I1" s="1" t="s">
        <v>461</v>
      </c>
      <c r="J1" s="1" t="s">
        <v>462</v>
      </c>
      <c r="K1" s="1" t="s">
        <v>463</v>
      </c>
      <c r="L1" s="1" t="s">
        <v>464</v>
      </c>
      <c r="M1" s="1" t="s">
        <v>465</v>
      </c>
      <c r="N1" s="1" t="s">
        <v>466</v>
      </c>
      <c r="O1" s="1" t="s">
        <v>467</v>
      </c>
      <c r="P1" s="1" t="s">
        <v>468</v>
      </c>
      <c r="Q1" s="1" t="s">
        <v>469</v>
      </c>
      <c r="R1" s="1" t="s">
        <v>470</v>
      </c>
    </row>
    <row r="2" spans="1:18" ht="12.75" customHeight="1" x14ac:dyDescent="0.2">
      <c r="A2" s="26" t="s">
        <v>618</v>
      </c>
      <c r="B2" s="23" t="s">
        <v>471</v>
      </c>
      <c r="C2" s="18" t="s">
        <v>24</v>
      </c>
      <c r="D2" s="27" t="s">
        <v>526</v>
      </c>
      <c r="E2" s="27" t="s">
        <v>525</v>
      </c>
      <c r="F2" s="18" t="s">
        <v>111</v>
      </c>
      <c r="G2" s="18" t="s">
        <v>30</v>
      </c>
      <c r="H2" s="28">
        <v>12146332</v>
      </c>
      <c r="I2" s="29" t="s">
        <v>524</v>
      </c>
      <c r="J2" s="18">
        <v>2024</v>
      </c>
      <c r="K2" s="18" t="s">
        <v>225</v>
      </c>
      <c r="L2" s="16"/>
      <c r="M2" s="30">
        <v>2028</v>
      </c>
      <c r="N2" s="30">
        <v>2028</v>
      </c>
      <c r="O2" s="18" t="s">
        <v>472</v>
      </c>
      <c r="P2" s="18" t="s">
        <v>473</v>
      </c>
      <c r="Q2" s="18" t="s">
        <v>474</v>
      </c>
      <c r="R2" s="18"/>
    </row>
    <row r="3" spans="1:18" ht="12.75" customHeight="1" thickBot="1" x14ac:dyDescent="0.25">
      <c r="A3" s="26" t="s">
        <v>527</v>
      </c>
      <c r="B3" s="26" t="s">
        <v>475</v>
      </c>
      <c r="C3" s="27" t="s">
        <v>528</v>
      </c>
      <c r="D3" s="27" t="s">
        <v>529</v>
      </c>
      <c r="E3" s="27" t="s">
        <v>530</v>
      </c>
      <c r="F3" s="18" t="s">
        <v>621</v>
      </c>
      <c r="G3" s="18" t="s">
        <v>112</v>
      </c>
      <c r="H3" s="28">
        <v>20000000</v>
      </c>
      <c r="I3" s="29"/>
      <c r="J3" s="18">
        <v>2024</v>
      </c>
      <c r="K3" s="31"/>
      <c r="L3" s="29"/>
      <c r="M3" s="30">
        <v>2029</v>
      </c>
      <c r="N3" s="31"/>
      <c r="O3" s="27" t="s">
        <v>531</v>
      </c>
      <c r="P3" s="27"/>
      <c r="Q3" s="27" t="s">
        <v>532</v>
      </c>
      <c r="R3" s="27"/>
    </row>
    <row r="4" spans="1:18" ht="12.75" customHeight="1" thickBot="1" x14ac:dyDescent="0.25">
      <c r="A4" s="66" t="s">
        <v>563</v>
      </c>
      <c r="B4" s="66" t="s">
        <v>130</v>
      </c>
      <c r="C4" s="18" t="s">
        <v>24</v>
      </c>
      <c r="D4" s="27" t="s">
        <v>564</v>
      </c>
      <c r="E4" s="18" t="s">
        <v>479</v>
      </c>
      <c r="F4" s="18" t="s">
        <v>111</v>
      </c>
      <c r="G4" s="18" t="s">
        <v>30</v>
      </c>
      <c r="H4" s="28">
        <v>30000000</v>
      </c>
      <c r="I4" s="29" t="s">
        <v>524</v>
      </c>
      <c r="J4" s="18">
        <v>2024</v>
      </c>
      <c r="K4" s="30">
        <v>2023</v>
      </c>
      <c r="L4" s="16"/>
      <c r="M4" s="30">
        <v>2029</v>
      </c>
      <c r="N4" s="30">
        <v>2029</v>
      </c>
      <c r="O4" s="18"/>
      <c r="P4" s="68" t="s">
        <v>473</v>
      </c>
      <c r="Q4" s="69" t="s">
        <v>565</v>
      </c>
      <c r="R4" s="18"/>
    </row>
    <row r="5" spans="1:18" ht="12.75" customHeight="1" x14ac:dyDescent="0.2">
      <c r="A5" s="27" t="s">
        <v>566</v>
      </c>
      <c r="B5" s="27" t="s">
        <v>478</v>
      </c>
      <c r="C5" s="18" t="s">
        <v>24</v>
      </c>
      <c r="D5" s="18" t="s">
        <v>481</v>
      </c>
      <c r="E5" s="18" t="s">
        <v>622</v>
      </c>
      <c r="F5" s="18" t="s">
        <v>111</v>
      </c>
      <c r="G5" s="18" t="s">
        <v>30</v>
      </c>
      <c r="H5" s="28">
        <v>5787000</v>
      </c>
      <c r="I5" s="29" t="s">
        <v>192</v>
      </c>
      <c r="J5" s="18">
        <v>2024</v>
      </c>
      <c r="K5" s="30">
        <v>2023</v>
      </c>
      <c r="L5" s="16"/>
      <c r="M5" s="30">
        <v>2029</v>
      </c>
      <c r="N5" s="30">
        <v>2029</v>
      </c>
      <c r="O5" s="18" t="s">
        <v>482</v>
      </c>
      <c r="P5" s="18" t="s">
        <v>61</v>
      </c>
      <c r="Q5" s="18" t="s">
        <v>474</v>
      </c>
      <c r="R5" s="18"/>
    </row>
    <row r="6" spans="1:18" ht="12.75" customHeight="1" x14ac:dyDescent="0.2">
      <c r="A6" s="32" t="s">
        <v>483</v>
      </c>
      <c r="B6" s="32" t="s">
        <v>270</v>
      </c>
      <c r="C6" s="18" t="s">
        <v>136</v>
      </c>
      <c r="D6" s="18" t="s">
        <v>623</v>
      </c>
      <c r="E6" s="27" t="s">
        <v>586</v>
      </c>
      <c r="F6" s="18" t="s">
        <v>484</v>
      </c>
      <c r="G6" s="18" t="s">
        <v>30</v>
      </c>
      <c r="H6" s="19">
        <v>16800000</v>
      </c>
      <c r="I6" s="16" t="str">
        <f>LEFT(K6, FIND(" ", K6) - 1)</f>
        <v>január</v>
      </c>
      <c r="J6" s="18">
        <v>2024</v>
      </c>
      <c r="K6" s="18" t="s">
        <v>173</v>
      </c>
      <c r="L6" s="16" t="str">
        <f>LEFT(N6, FIND(" ", N6) - 1)</f>
        <v>december</v>
      </c>
      <c r="M6" s="30">
        <v>2028</v>
      </c>
      <c r="N6" s="18" t="s">
        <v>477</v>
      </c>
      <c r="O6" s="18" t="s">
        <v>485</v>
      </c>
      <c r="P6" s="18" t="s">
        <v>243</v>
      </c>
      <c r="Q6" s="18" t="s">
        <v>486</v>
      </c>
      <c r="R6" s="18" t="s">
        <v>487</v>
      </c>
    </row>
    <row r="7" spans="1:18" ht="12.75" customHeight="1" x14ac:dyDescent="0.2">
      <c r="A7" s="67" t="s">
        <v>587</v>
      </c>
      <c r="B7" s="25" t="s">
        <v>488</v>
      </c>
      <c r="C7" s="18" t="s">
        <v>24</v>
      </c>
      <c r="D7" s="18" t="s">
        <v>489</v>
      </c>
      <c r="E7" s="18" t="s">
        <v>490</v>
      </c>
      <c r="F7" s="18" t="s">
        <v>111</v>
      </c>
      <c r="G7" s="27" t="s">
        <v>30</v>
      </c>
      <c r="H7" s="28">
        <v>35048000</v>
      </c>
      <c r="I7" s="29" t="s">
        <v>192</v>
      </c>
      <c r="J7" s="18">
        <v>2024</v>
      </c>
      <c r="K7" s="30">
        <v>2024</v>
      </c>
      <c r="L7" s="16"/>
      <c r="M7" s="30">
        <v>2029</v>
      </c>
      <c r="N7" s="30">
        <v>2029</v>
      </c>
      <c r="O7" s="18" t="s">
        <v>482</v>
      </c>
      <c r="P7" s="18" t="s">
        <v>473</v>
      </c>
      <c r="Q7" s="18" t="s">
        <v>474</v>
      </c>
      <c r="R7" s="18"/>
    </row>
    <row r="8" spans="1:18" ht="12.75" customHeight="1" x14ac:dyDescent="0.2">
      <c r="A8" s="26" t="s">
        <v>491</v>
      </c>
      <c r="B8" s="23" t="s">
        <v>492</v>
      </c>
      <c r="C8" s="18" t="s">
        <v>24</v>
      </c>
      <c r="D8" s="18" t="s">
        <v>493</v>
      </c>
      <c r="E8" s="18" t="s">
        <v>494</v>
      </c>
      <c r="F8" s="18" t="s">
        <v>111</v>
      </c>
      <c r="G8" s="27" t="s">
        <v>30</v>
      </c>
      <c r="H8" s="19">
        <v>16300000</v>
      </c>
      <c r="I8" s="16"/>
      <c r="J8" s="18">
        <v>2024</v>
      </c>
      <c r="K8" s="30">
        <v>2024</v>
      </c>
      <c r="L8" s="16"/>
      <c r="M8" s="30">
        <v>2029</v>
      </c>
      <c r="N8" s="30">
        <v>2029</v>
      </c>
      <c r="O8" s="18" t="s">
        <v>482</v>
      </c>
      <c r="P8" s="18" t="s">
        <v>473</v>
      </c>
      <c r="Q8" s="18" t="s">
        <v>474</v>
      </c>
      <c r="R8" s="18"/>
    </row>
    <row r="9" spans="1:18" ht="12.75" customHeight="1" x14ac:dyDescent="0.2">
      <c r="A9" s="26" t="s">
        <v>495</v>
      </c>
      <c r="B9" s="23" t="s">
        <v>496</v>
      </c>
      <c r="C9" s="18" t="s">
        <v>24</v>
      </c>
      <c r="D9" s="18" t="s">
        <v>497</v>
      </c>
      <c r="E9" s="18" t="s">
        <v>498</v>
      </c>
      <c r="F9" s="18" t="s">
        <v>111</v>
      </c>
      <c r="G9" s="18" t="s">
        <v>30</v>
      </c>
      <c r="H9" s="28">
        <v>25000000</v>
      </c>
      <c r="I9" s="16"/>
      <c r="J9" s="18">
        <v>2024</v>
      </c>
      <c r="K9" s="30">
        <v>2024</v>
      </c>
      <c r="L9" s="16"/>
      <c r="M9" s="30">
        <v>2029</v>
      </c>
      <c r="N9" s="30">
        <v>2029</v>
      </c>
      <c r="O9" s="18" t="s">
        <v>482</v>
      </c>
      <c r="P9" s="18" t="s">
        <v>473</v>
      </c>
      <c r="Q9" s="18" t="s">
        <v>474</v>
      </c>
      <c r="R9" s="18"/>
    </row>
    <row r="10" spans="1:18" ht="12.75" customHeight="1" x14ac:dyDescent="0.2">
      <c r="A10" s="26" t="s">
        <v>499</v>
      </c>
      <c r="B10" s="23" t="s">
        <v>500</v>
      </c>
      <c r="C10" s="18" t="s">
        <v>136</v>
      </c>
      <c r="D10" s="18" t="s">
        <v>624</v>
      </c>
      <c r="E10" s="27" t="s">
        <v>501</v>
      </c>
      <c r="F10" s="27" t="s">
        <v>502</v>
      </c>
      <c r="G10" s="18" t="s">
        <v>30</v>
      </c>
      <c r="H10" s="28">
        <v>12700000</v>
      </c>
      <c r="I10" s="16" t="str">
        <f>LEFT(K10, FIND(" ", K10) - 1)</f>
        <v>január</v>
      </c>
      <c r="J10" s="18">
        <v>2024</v>
      </c>
      <c r="K10" s="18" t="s">
        <v>173</v>
      </c>
      <c r="L10" s="16" t="str">
        <f>LEFT(N10, FIND(" ", N10) - 1)</f>
        <v>december</v>
      </c>
      <c r="M10" s="30">
        <v>2028</v>
      </c>
      <c r="N10" s="18" t="s">
        <v>477</v>
      </c>
      <c r="O10" s="18" t="s">
        <v>503</v>
      </c>
      <c r="P10" s="18" t="s">
        <v>243</v>
      </c>
      <c r="Q10" s="18" t="s">
        <v>504</v>
      </c>
      <c r="R10" s="18" t="s">
        <v>505</v>
      </c>
    </row>
    <row r="11" spans="1:18" ht="12.75" customHeight="1" x14ac:dyDescent="0.2">
      <c r="A11" s="26" t="s">
        <v>506</v>
      </c>
      <c r="B11" s="23" t="s">
        <v>507</v>
      </c>
      <c r="C11" s="18" t="s">
        <v>136</v>
      </c>
      <c r="D11" s="18" t="s">
        <v>508</v>
      </c>
      <c r="E11" s="18" t="s">
        <v>509</v>
      </c>
      <c r="F11" s="18" t="s">
        <v>510</v>
      </c>
      <c r="G11" s="18" t="s">
        <v>30</v>
      </c>
      <c r="H11" s="28">
        <v>7000000</v>
      </c>
      <c r="I11" s="16" t="str">
        <f>LEFT(K11, FIND(" ", K11) - 1)</f>
        <v>január</v>
      </c>
      <c r="J11" s="18">
        <v>2024</v>
      </c>
      <c r="K11" s="18" t="s">
        <v>173</v>
      </c>
      <c r="L11" s="16" t="str">
        <f>LEFT(N11, FIND(" ", N11) - 1)</f>
        <v>december</v>
      </c>
      <c r="M11" s="30">
        <v>2025</v>
      </c>
      <c r="N11" s="18" t="s">
        <v>296</v>
      </c>
      <c r="O11" s="18" t="s">
        <v>511</v>
      </c>
      <c r="P11" s="18" t="s">
        <v>243</v>
      </c>
      <c r="Q11" s="18" t="s">
        <v>512</v>
      </c>
      <c r="R11" s="27" t="s">
        <v>588</v>
      </c>
    </row>
    <row r="12" spans="1:18" ht="12.75" customHeight="1" x14ac:dyDescent="0.2">
      <c r="A12" s="26" t="s">
        <v>590</v>
      </c>
      <c r="B12" s="26" t="s">
        <v>591</v>
      </c>
      <c r="C12" s="18" t="s">
        <v>131</v>
      </c>
      <c r="D12" s="27" t="s">
        <v>614</v>
      </c>
      <c r="E12" s="27" t="s">
        <v>593</v>
      </c>
      <c r="F12" s="27" t="s">
        <v>580</v>
      </c>
      <c r="G12" s="18" t="s">
        <v>112</v>
      </c>
      <c r="H12" s="28">
        <v>15410000</v>
      </c>
      <c r="I12" s="29" t="s">
        <v>594</v>
      </c>
      <c r="J12" s="18">
        <v>2025</v>
      </c>
      <c r="K12" s="18" t="s">
        <v>205</v>
      </c>
      <c r="L12" s="16"/>
      <c r="M12" s="30"/>
      <c r="N12" s="30">
        <v>2028</v>
      </c>
      <c r="O12" s="18"/>
      <c r="P12" s="54" t="s">
        <v>615</v>
      </c>
      <c r="Q12" s="54" t="s">
        <v>615</v>
      </c>
      <c r="R12" s="18"/>
    </row>
    <row r="13" spans="1:18" ht="12.75" customHeight="1" x14ac:dyDescent="0.2">
      <c r="A13" s="26" t="s">
        <v>601</v>
      </c>
      <c r="B13" s="26" t="s">
        <v>602</v>
      </c>
      <c r="C13" s="18" t="s">
        <v>131</v>
      </c>
      <c r="D13" s="27" t="s">
        <v>616</v>
      </c>
      <c r="E13" s="27" t="s">
        <v>603</v>
      </c>
      <c r="F13" s="27" t="s">
        <v>604</v>
      </c>
      <c r="G13" s="18" t="s">
        <v>112</v>
      </c>
      <c r="H13" s="19">
        <v>52000000</v>
      </c>
      <c r="I13" s="29" t="s">
        <v>594</v>
      </c>
      <c r="J13" s="18">
        <v>2025</v>
      </c>
      <c r="K13" s="18" t="s">
        <v>145</v>
      </c>
      <c r="L13" s="16"/>
      <c r="M13" s="18"/>
      <c r="N13" s="18">
        <v>2029</v>
      </c>
      <c r="O13" s="18"/>
      <c r="P13" s="27" t="s">
        <v>617</v>
      </c>
      <c r="Q13" s="27" t="s">
        <v>617</v>
      </c>
      <c r="R13" s="18"/>
    </row>
    <row r="14" spans="1:18" x14ac:dyDescent="0.2">
      <c r="C14" s="8"/>
      <c r="D14" s="8"/>
      <c r="E14" s="4"/>
      <c r="F14" s="8"/>
      <c r="G14" s="8"/>
      <c r="H14" s="8"/>
      <c r="I14" s="8"/>
      <c r="J14" s="8"/>
      <c r="K14" s="8"/>
      <c r="L14" s="8"/>
      <c r="M14" s="8"/>
      <c r="N14" s="8"/>
      <c r="O14" s="8"/>
      <c r="P14" s="8"/>
      <c r="Q14" s="8"/>
      <c r="R14" s="4"/>
    </row>
    <row r="15" spans="1:18" x14ac:dyDescent="0.2">
      <c r="C15" s="9"/>
      <c r="D15" s="9"/>
      <c r="E15" s="5"/>
      <c r="F15" s="9"/>
      <c r="G15" s="9"/>
      <c r="H15" s="10"/>
      <c r="I15" s="9"/>
      <c r="J15" s="9"/>
      <c r="K15" s="9"/>
      <c r="L15" s="9"/>
      <c r="M15" s="9"/>
      <c r="N15" s="9"/>
      <c r="O15" s="9"/>
      <c r="P15" s="9"/>
      <c r="Q15" s="9"/>
      <c r="R15" s="5"/>
    </row>
  </sheetData>
  <pageMargins left="0.7" right="0.7" top="0.75" bottom="0.75" header="0.3" footer="0.3"/>
  <legacy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cc5c8e5f-d5cf-48c3-9b5f-7b6134728260" xsi:nil="true"/>
    <TaxCatchAll xmlns="421375f5-370a-4650-8fe9-f6faac8af305" xsi:nil="true"/>
    <lcf76f155ced4ddcb4097134ff3c332f xmlns="cc5c8e5f-d5cf-48c3-9b5f-7b6134728260">
      <Terms xmlns="http://schemas.microsoft.com/office/infopath/2007/PartnerControls"/>
    </lcf76f155ced4ddcb4097134ff3c332f>
    <priority xmlns="cc5c8e5f-d5cf-48c3-9b5f-7b6134728260" xsi:nil="true"/>
    <najdolezitejsiefotky xmlns="cc5c8e5f-d5cf-48c3-9b5f-7b6134728260">false</najdolezitejsiefotk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E935AE76EEF24AA10FB5D99CAF32AC" ma:contentTypeVersion="21" ma:contentTypeDescription="Create a new document." ma:contentTypeScope="" ma:versionID="9053dd939e79f9fba39487f36ed2b64f">
  <xsd:schema xmlns:xsd="http://www.w3.org/2001/XMLSchema" xmlns:xs="http://www.w3.org/2001/XMLSchema" xmlns:p="http://schemas.microsoft.com/office/2006/metadata/properties" xmlns:ns2="cc5c8e5f-d5cf-48c3-9b5f-7b6134728260" xmlns:ns3="421375f5-370a-4650-8fe9-f6faac8af305" targetNamespace="http://schemas.microsoft.com/office/2006/metadata/properties" ma:root="true" ma:fieldsID="f89a3227033ae6fdcfe607e4f653d94d" ns2:_="" ns3:_="">
    <xsd:import namespace="cc5c8e5f-d5cf-48c3-9b5f-7b6134728260"/>
    <xsd:import namespace="421375f5-370a-4650-8fe9-f6faac8af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Location" minOccurs="0"/>
                <xsd:element ref="ns2:MediaServiceObjectDetectorVersions" minOccurs="0"/>
                <xsd:element ref="ns2:MediaServiceSearchProperties" minOccurs="0"/>
                <xsd:element ref="ns2:priority" minOccurs="0"/>
                <xsd:element ref="ns2:najdolezitejsiefotk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c8e5f-d5cf-48c3-9b5f-7b6134728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3470ff6-1c61-4f9e-8c6f-d6853ea7288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priority" ma:index="27" nillable="true" ma:displayName="priority" ma:format="Dropdown" ma:internalName="priority">
      <xsd:simpleType>
        <xsd:restriction base="dms:Choice">
          <xsd:enumeration value="Urcite zahrnut"/>
          <xsd:enumeration value="odporucam"/>
        </xsd:restriction>
      </xsd:simpleType>
    </xsd:element>
    <xsd:element name="najdolezitejsiefotky" ma:index="28" nillable="true" ma:displayName="najdolezitejsie fotky" ma:default="0" ma:description="vybrane najdolezitejsie momenty vaia" ma:format="Dropdown" ma:internalName="najdolezitejsiefotky">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21375f5-370a-4650-8fe9-f6faac8af30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f71b4cb-9b21-4841-b525-444442b2f5e8}" ma:internalName="TaxCatchAll" ma:showField="CatchAllData" ma:web="421375f5-370a-4650-8fe9-f6faac8af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FC4FC4-006F-4E92-8E6C-CEB55D9CC013}">
  <ds:schemaRefs>
    <ds:schemaRef ds:uri="http://schemas.microsoft.com/sharepoint/v3/contenttype/forms"/>
  </ds:schemaRefs>
</ds:datastoreItem>
</file>

<file path=customXml/itemProps2.xml><?xml version="1.0" encoding="utf-8"?>
<ds:datastoreItem xmlns:ds="http://schemas.openxmlformats.org/officeDocument/2006/customXml" ds:itemID="{EF94313A-9A5C-4FE3-BE7D-64C2FDC56C5F}">
  <ds:schemaRefs>
    <ds:schemaRef ds:uri="http://purl.org/dc/terms/"/>
    <ds:schemaRef ds:uri="http://purl.org/dc/elements/1.1/"/>
    <ds:schemaRef ds:uri="cc5c8e5f-d5cf-48c3-9b5f-7b6134728260"/>
    <ds:schemaRef ds:uri="http://purl.org/dc/dcmitype/"/>
    <ds:schemaRef ds:uri="http://schemas.microsoft.com/office/2006/documentManagement/types"/>
    <ds:schemaRef ds:uri="421375f5-370a-4650-8fe9-f6faac8af305"/>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F602E4E3-E4C5-458B-BA0D-54EEF1960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5c8e5f-d5cf-48c3-9b5f-7b6134728260"/>
    <ds:schemaRef ds:uri="421375f5-370a-4650-8fe9-f6faac8af3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3</vt:i4>
      </vt:variant>
    </vt:vector>
  </HeadingPairs>
  <TitlesOfParts>
    <vt:vector size="5" baseType="lpstr">
      <vt:lpstr>Výzvy</vt:lpstr>
      <vt:lpstr>NP</vt:lpstr>
      <vt:lpstr>Výzvy!_Toc158797913</vt:lpstr>
      <vt:lpstr>Výzvy!_Toc158797998</vt:lpstr>
      <vt:lpstr>Výzvy!_Toc174347624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Online2PDF.com</dc:creator>
  <cp:keywords/>
  <dc:description/>
  <cp:lastModifiedBy>Kvokačková Barbora</cp:lastModifiedBy>
  <cp:revision/>
  <dcterms:created xsi:type="dcterms:W3CDTF">2024-03-19T10:11:22Z</dcterms:created>
  <dcterms:modified xsi:type="dcterms:W3CDTF">2024-10-02T10:53:52Z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0x01010084E935AE76EEF24AA10FB5D99CAF32AC</vt:lpwstr>
  </property>
  <property fmtid="{D5CDD505-2E9C-101B-9397-08002B2CF9AE}" pid="3" name="MediaServiceImageTags">
    <vt:lpwstr/>
  </property>
</Properties>
</file>